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7830" tabRatio="601" activeTab="0"/>
  </bookViews>
  <sheets>
    <sheet name="шк26с1_09_05" sheetId="1" r:id="rId1"/>
  </sheets>
  <definedNames>
    <definedName name="Excel_BuiltIn_Print_Area_1">'шк26с1_09_05'!$A$5:$O$103</definedName>
  </definedNames>
  <calcPr fullCalcOnLoad="1"/>
</workbook>
</file>

<file path=xl/sharedStrings.xml><?xml version="1.0" encoding="utf-8"?>
<sst xmlns="http://schemas.openxmlformats.org/spreadsheetml/2006/main" count="253" uniqueCount="122">
  <si>
    <t>Штатное расписание</t>
  </si>
  <si>
    <t>№</t>
  </si>
  <si>
    <t xml:space="preserve">Наименование </t>
  </si>
  <si>
    <t>Обра-</t>
  </si>
  <si>
    <t>Кате-</t>
  </si>
  <si>
    <t>Стаж</t>
  </si>
  <si>
    <t>Число</t>
  </si>
  <si>
    <t>Должн.</t>
  </si>
  <si>
    <t>Фонд</t>
  </si>
  <si>
    <t>Ноч-</t>
  </si>
  <si>
    <t>Празд</t>
  </si>
  <si>
    <t>Итого</t>
  </si>
  <si>
    <t>п/п</t>
  </si>
  <si>
    <t>Ф.И.О.</t>
  </si>
  <si>
    <t>должностей</t>
  </si>
  <si>
    <t>зование</t>
  </si>
  <si>
    <t>гория</t>
  </si>
  <si>
    <t>по</t>
  </si>
  <si>
    <t>ставок</t>
  </si>
  <si>
    <t>оклад</t>
  </si>
  <si>
    <t>з/платы</t>
  </si>
  <si>
    <t>ные</t>
  </si>
  <si>
    <t>ничн</t>
  </si>
  <si>
    <t>ФЗП</t>
  </si>
  <si>
    <t>спец.</t>
  </si>
  <si>
    <t>высш</t>
  </si>
  <si>
    <t>ср.спец</t>
  </si>
  <si>
    <t>Утверждаю:</t>
  </si>
  <si>
    <t>Повы</t>
  </si>
  <si>
    <t>шение</t>
  </si>
  <si>
    <t>на 10%</t>
  </si>
  <si>
    <t xml:space="preserve">                                                                                                                                                                                          6 групп</t>
  </si>
  <si>
    <t xml:space="preserve">Воспитатель </t>
  </si>
  <si>
    <t>2к</t>
  </si>
  <si>
    <t>Воспитатель</t>
  </si>
  <si>
    <t>1к</t>
  </si>
  <si>
    <t>Методист</t>
  </si>
  <si>
    <t>Педагог-психолог</t>
  </si>
  <si>
    <t>Бухгалтер</t>
  </si>
  <si>
    <t>Муз.руководитель</t>
  </si>
  <si>
    <t>учит.каз.яз</t>
  </si>
  <si>
    <t>учит. Рус.яз</t>
  </si>
  <si>
    <t>Инструктор по физ-ре</t>
  </si>
  <si>
    <t>мед.сестра</t>
  </si>
  <si>
    <t>Помощник воспитателя</t>
  </si>
  <si>
    <t>Завхоз</t>
  </si>
  <si>
    <t>диет сестра</t>
  </si>
  <si>
    <t>Уборщица</t>
  </si>
  <si>
    <t>Вахтер</t>
  </si>
  <si>
    <t>сторож</t>
  </si>
  <si>
    <t>Рабочий по зд.</t>
  </si>
  <si>
    <t>Дворник</t>
  </si>
  <si>
    <t>оператор стирал. машин</t>
  </si>
  <si>
    <t>В4-4</t>
  </si>
  <si>
    <t>В3-4</t>
  </si>
  <si>
    <t>В4-3</t>
  </si>
  <si>
    <t>В3-2</t>
  </si>
  <si>
    <t>В3-3</t>
  </si>
  <si>
    <t>С3</t>
  </si>
  <si>
    <t>В2-4</t>
  </si>
  <si>
    <t>В4-2</t>
  </si>
  <si>
    <t>св.25 л.</t>
  </si>
  <si>
    <t>св.25лет</t>
  </si>
  <si>
    <t>св 25л.</t>
  </si>
  <si>
    <t>D</t>
  </si>
  <si>
    <t xml:space="preserve"> </t>
  </si>
  <si>
    <t>Звено, ступень</t>
  </si>
  <si>
    <t>2разр</t>
  </si>
  <si>
    <t>1разр</t>
  </si>
  <si>
    <t>3разр</t>
  </si>
  <si>
    <t>Согласовано:</t>
  </si>
  <si>
    <t>Директор</t>
  </si>
  <si>
    <t>1к.</t>
  </si>
  <si>
    <t>За дез.ср-ва</t>
  </si>
  <si>
    <t>св.25л.</t>
  </si>
  <si>
    <t>св. 25л.</t>
  </si>
  <si>
    <t>св.25л</t>
  </si>
  <si>
    <t>В3-1</t>
  </si>
  <si>
    <t>Вред.усл.труда</t>
  </si>
  <si>
    <t>логопед</t>
  </si>
  <si>
    <t>Гл. бухгалтер</t>
  </si>
  <si>
    <t>Винокурова О.А.</t>
  </si>
  <si>
    <t>среднее</t>
  </si>
  <si>
    <t>Гальчукова Л.В.</t>
  </si>
  <si>
    <t>б/к</t>
  </si>
  <si>
    <t>Руководитель КГУ "Отдел образования акимата</t>
  </si>
  <si>
    <t>Разница ФЗП</t>
  </si>
  <si>
    <t>09л. 11м.</t>
  </si>
  <si>
    <t>с К-1.25</t>
  </si>
  <si>
    <t>г. Петропавловска"                   Ракишева Д.Б.</t>
  </si>
  <si>
    <t>учебно-вспомогательного персонала по КГУ "Школа- детский сад № 26" на 01.09.2020 года</t>
  </si>
  <si>
    <t>23г. 08м.</t>
  </si>
  <si>
    <t>В4-1</t>
  </si>
  <si>
    <t>16л. 11м.</t>
  </si>
  <si>
    <t>07л. 08м.</t>
  </si>
  <si>
    <t>18л. 04м.</t>
  </si>
  <si>
    <t>12л. 05м.</t>
  </si>
  <si>
    <t>17л.00м.</t>
  </si>
  <si>
    <t>04г. 03м.28дн.</t>
  </si>
  <si>
    <t>05л.11м.29дн.</t>
  </si>
  <si>
    <t>05г.11м.29дн.</t>
  </si>
  <si>
    <t>учит. рус.яз.</t>
  </si>
  <si>
    <t>св.25 лет</t>
  </si>
  <si>
    <t>В2-1</t>
  </si>
  <si>
    <t>05г. 11м.</t>
  </si>
  <si>
    <t>13л. 11м.</t>
  </si>
  <si>
    <t>03г. 00м.</t>
  </si>
  <si>
    <t>13л. 11м.11дн</t>
  </si>
  <si>
    <t>21л. 10м.</t>
  </si>
  <si>
    <t>10л. 07м.</t>
  </si>
  <si>
    <t>09л. 08м.</t>
  </si>
  <si>
    <t>06л. 00м.</t>
  </si>
  <si>
    <t>26л. 07м.</t>
  </si>
  <si>
    <t>09л. 02м.</t>
  </si>
  <si>
    <t>11л. 03м.</t>
  </si>
  <si>
    <t>02г. 04м. 17дн</t>
  </si>
  <si>
    <t xml:space="preserve">03г. 05м. </t>
  </si>
  <si>
    <t>09л. 11мес</t>
  </si>
  <si>
    <t>Секретарь</t>
  </si>
  <si>
    <t>11л.08м.</t>
  </si>
  <si>
    <t>Кастелянша</t>
  </si>
  <si>
    <t>2разр.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</si>
</sst>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тг.&quot;;\-#,##0&quot;тг.&quot;"/>
    <numFmt numFmtId="173" formatCode="#,##0&quot;тг.&quot;;[Red]\-#,##0&quot;тг.&quot;"/>
    <numFmt numFmtId="174" formatCode="#,##0.00&quot;тг.&quot;;\-#,##0.00&quot;тг.&quot;"/>
    <numFmt numFmtId="175" formatCode="#,##0.00&quot;тг.&quot;;[Red]\-#,##0.00&quot;тг.&quot;"/>
    <numFmt numFmtId="176" formatCode="_-* #,##0&quot;тг.&quot;_-;\-* #,##0&quot;тг.&quot;_-;_-* &quot;-&quot;&quot;тг.&quot;_-;_-@_-"/>
    <numFmt numFmtId="177" formatCode="_-* #,##0_т_г_._-;\-* #,##0_т_г_._-;_-* &quot;-&quot;_т_г_._-;_-@_-"/>
    <numFmt numFmtId="178" formatCode="_-* #,##0.00&quot;тг.&quot;_-;\-* #,##0.00&quot;тг.&quot;_-;_-* &quot;-&quot;??&quot;тг.&quot;_-;_-@_-"/>
    <numFmt numFmtId="179" formatCode="_-* #,##0.00_т_г_._-;\-* #,##0.00_т_г_._-;_-* &quot;-&quot;??_т_г_._-;_-@_-"/>
    <numFmt numFmtId="180" formatCode="0.0"/>
    <numFmt numFmtId="181" formatCode="[$-FC19]d\ mmmm\ yyyy\ &quot;г.&quot;"/>
  </numFmts>
  <fonts count="44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12"/>
      <name val="Times New Roman Cyr"/>
      <family val="1"/>
    </font>
    <font>
      <sz val="8"/>
      <name val="Arial Cyr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6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6" fillId="32" borderId="12" xfId="0" applyFont="1" applyFill="1" applyBorder="1" applyAlignment="1">
      <alignment/>
    </xf>
    <xf numFmtId="0" fontId="6" fillId="32" borderId="13" xfId="0" applyFont="1" applyFill="1" applyBorder="1" applyAlignment="1">
      <alignment/>
    </xf>
    <xf numFmtId="0" fontId="6" fillId="32" borderId="13" xfId="0" applyFont="1" applyFill="1" applyBorder="1" applyAlignment="1">
      <alignment horizontal="center"/>
    </xf>
    <xf numFmtId="9" fontId="6" fillId="32" borderId="14" xfId="0" applyNumberFormat="1" applyFont="1" applyFill="1" applyBorder="1" applyAlignment="1">
      <alignment/>
    </xf>
    <xf numFmtId="9" fontId="6" fillId="32" borderId="13" xfId="0" applyNumberFormat="1" applyFont="1" applyFill="1" applyBorder="1" applyAlignment="1">
      <alignment horizontal="center"/>
    </xf>
    <xf numFmtId="9" fontId="6" fillId="32" borderId="15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32" borderId="16" xfId="0" applyFont="1" applyFill="1" applyBorder="1" applyAlignment="1">
      <alignment horizontal="center"/>
    </xf>
    <xf numFmtId="9" fontId="6" fillId="32" borderId="17" xfId="0" applyNumberFormat="1" applyFont="1" applyFill="1" applyBorder="1" applyAlignment="1">
      <alignment horizontal="center"/>
    </xf>
    <xf numFmtId="0" fontId="6" fillId="32" borderId="18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2" fillId="0" borderId="0" xfId="0" applyFont="1" applyFill="1" applyAlignment="1">
      <alignment/>
    </xf>
    <xf numFmtId="180" fontId="5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80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180" fontId="6" fillId="0" borderId="12" xfId="0" applyNumberFormat="1" applyFont="1" applyFill="1" applyBorder="1" applyAlignment="1">
      <alignment/>
    </xf>
    <xf numFmtId="0" fontId="6" fillId="32" borderId="19" xfId="0" applyFont="1" applyFill="1" applyBorder="1" applyAlignment="1">
      <alignment/>
    </xf>
    <xf numFmtId="180" fontId="5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1" fontId="5" fillId="0" borderId="12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/>
    </xf>
    <xf numFmtId="0" fontId="43" fillId="0" borderId="12" xfId="0" applyFont="1" applyFill="1" applyBorder="1" applyAlignment="1">
      <alignment/>
    </xf>
    <xf numFmtId="180" fontId="43" fillId="0" borderId="12" xfId="0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1" fontId="5" fillId="33" borderId="12" xfId="0" applyNumberFormat="1" applyFont="1" applyFill="1" applyBorder="1" applyAlignment="1">
      <alignment/>
    </xf>
    <xf numFmtId="0" fontId="0" fillId="32" borderId="0" xfId="0" applyFont="1" applyFill="1" applyAlignment="1">
      <alignment/>
    </xf>
    <xf numFmtId="1" fontId="6" fillId="0" borderId="12" xfId="0" applyNumberFormat="1" applyFont="1" applyFill="1" applyBorder="1" applyAlignment="1">
      <alignment/>
    </xf>
    <xf numFmtId="9" fontId="6" fillId="32" borderId="12" xfId="0" applyNumberFormat="1" applyFont="1" applyFill="1" applyBorder="1" applyAlignment="1">
      <alignment/>
    </xf>
    <xf numFmtId="0" fontId="6" fillId="32" borderId="16" xfId="0" applyFont="1" applyFill="1" applyBorder="1" applyAlignment="1">
      <alignment horizontal="center"/>
    </xf>
    <xf numFmtId="0" fontId="6" fillId="32" borderId="18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wrapText="1"/>
    </xf>
    <xf numFmtId="0" fontId="6" fillId="32" borderId="2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4"/>
  <sheetViews>
    <sheetView tabSelected="1" zoomScalePageLayoutView="0" workbookViewId="0" topLeftCell="A1">
      <selection activeCell="V32" sqref="V32"/>
    </sheetView>
  </sheetViews>
  <sheetFormatPr defaultColWidth="9.00390625" defaultRowHeight="12.75"/>
  <cols>
    <col min="1" max="1" width="2.75390625" style="0" customWidth="1"/>
    <col min="2" max="2" width="15.875" style="0" customWidth="1"/>
    <col min="3" max="3" width="20.375" style="0" customWidth="1"/>
    <col min="4" max="4" width="7.00390625" style="0" customWidth="1"/>
    <col min="5" max="5" width="5.125" style="0" customWidth="1"/>
    <col min="6" max="6" width="12.375" style="0" customWidth="1"/>
    <col min="7" max="7" width="6.00390625" style="0" customWidth="1"/>
    <col min="8" max="8" width="7.125" style="0" customWidth="1"/>
    <col min="9" max="9" width="8.125" style="0" customWidth="1"/>
    <col min="10" max="10" width="8.75390625" style="0" customWidth="1"/>
    <col min="11" max="11" width="10.375" style="0" customWidth="1"/>
    <col min="12" max="12" width="7.75390625" style="0" customWidth="1"/>
    <col min="13" max="13" width="8.25390625" style="0" customWidth="1"/>
    <col min="14" max="14" width="7.375" style="0" customWidth="1"/>
    <col min="15" max="16" width="9.75390625" style="0" customWidth="1"/>
    <col min="17" max="17" width="8.125" style="0" customWidth="1"/>
    <col min="18" max="18" width="11.875" style="0" customWidth="1"/>
    <col min="19" max="19" width="21.875" style="0" customWidth="1"/>
    <col min="20" max="20" width="8.00390625" style="0" customWidth="1"/>
    <col min="21" max="21" width="5.25390625" style="0" customWidth="1"/>
    <col min="22" max="22" width="7.375" style="0" customWidth="1"/>
    <col min="24" max="24" width="7.625" style="0" customWidth="1"/>
    <col min="25" max="25" width="11.125" style="0" customWidth="1"/>
    <col min="26" max="26" width="11.375" style="0" customWidth="1"/>
    <col min="27" max="27" width="7.875" style="0" customWidth="1"/>
    <col min="28" max="28" width="10.625" style="0" customWidth="1"/>
    <col min="31" max="31" width="8.25390625" style="0" customWidth="1"/>
    <col min="32" max="32" width="11.25390625" style="0" customWidth="1"/>
    <col min="34" max="34" width="5.25390625" style="0" customWidth="1"/>
    <col min="36" max="36" width="6.875" style="0" customWidth="1"/>
    <col min="37" max="37" width="7.625" style="0" customWidth="1"/>
    <col min="39" max="39" width="10.375" style="0" customWidth="1"/>
    <col min="44" max="44" width="8.25390625" style="0" customWidth="1"/>
    <col min="45" max="45" width="1.875" style="0" customWidth="1"/>
    <col min="46" max="46" width="10.625" style="0" customWidth="1"/>
    <col min="48" max="48" width="0" style="0" hidden="1" customWidth="1"/>
    <col min="54" max="54" width="0.12890625" style="0" customWidth="1"/>
    <col min="55" max="56" width="0" style="0" hidden="1" customWidth="1"/>
    <col min="57" max="57" width="10.25390625" style="0" customWidth="1"/>
  </cols>
  <sheetData>
    <row r="1" spans="1:17" ht="12.75">
      <c r="A1" s="9"/>
      <c r="B1" s="10" t="s">
        <v>27</v>
      </c>
      <c r="C1" s="10"/>
      <c r="D1" s="9"/>
      <c r="E1" s="9"/>
      <c r="F1" s="9"/>
      <c r="G1" s="9"/>
      <c r="H1" s="9"/>
      <c r="I1" s="9"/>
      <c r="J1" s="9"/>
      <c r="K1" s="9"/>
      <c r="L1" s="51" t="s">
        <v>70</v>
      </c>
      <c r="M1" s="51"/>
      <c r="N1" s="51"/>
      <c r="O1" s="51"/>
      <c r="P1" s="9"/>
      <c r="Q1" s="9"/>
    </row>
    <row r="2" spans="1:17" ht="12.75">
      <c r="A2" s="9"/>
      <c r="B2" s="21" t="s">
        <v>71</v>
      </c>
      <c r="C2" s="21" t="s">
        <v>83</v>
      </c>
      <c r="D2" s="9"/>
      <c r="E2" s="9"/>
      <c r="F2" s="9"/>
      <c r="G2" s="9"/>
      <c r="H2" s="9"/>
      <c r="I2" s="9"/>
      <c r="J2" s="9"/>
      <c r="K2" s="9"/>
      <c r="L2" s="21" t="s">
        <v>85</v>
      </c>
      <c r="M2" s="21"/>
      <c r="N2" s="51"/>
      <c r="O2" s="51"/>
      <c r="P2" s="9"/>
      <c r="Q2" s="9"/>
    </row>
    <row r="3" spans="1:17" ht="13.5" customHeight="1">
      <c r="A3" s="9"/>
      <c r="B3" s="21"/>
      <c r="C3" s="4"/>
      <c r="D3" s="9"/>
      <c r="E3" s="9"/>
      <c r="F3" s="9"/>
      <c r="G3" s="9"/>
      <c r="H3" s="9"/>
      <c r="I3" s="9"/>
      <c r="J3" s="9"/>
      <c r="K3" s="9"/>
      <c r="L3" s="21" t="s">
        <v>89</v>
      </c>
      <c r="M3" s="21"/>
      <c r="N3" s="51"/>
      <c r="O3" s="51"/>
      <c r="P3" s="9"/>
      <c r="Q3" s="9"/>
    </row>
    <row r="4" spans="1:17" ht="13.5" customHeight="1">
      <c r="A4" s="9"/>
      <c r="B4" s="21"/>
      <c r="C4" s="4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1" customFormat="1" ht="10.5" customHeight="1">
      <c r="A5" s="56" t="s">
        <v>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25"/>
      <c r="Q5" s="25"/>
    </row>
    <row r="6" spans="1:17" s="1" customFormat="1" ht="12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25"/>
      <c r="Q6" s="25"/>
    </row>
    <row r="7" spans="1:17" s="1" customFormat="1" ht="12" customHeight="1">
      <c r="A7" s="56" t="s">
        <v>90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25"/>
      <c r="Q7" s="25"/>
    </row>
    <row r="8" spans="1:17" s="1" customFormat="1" ht="12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1:17" s="1" customFormat="1" ht="12.75" customHeight="1" thickBot="1">
      <c r="A9" s="56" t="s">
        <v>31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25"/>
      <c r="Q9" s="25"/>
    </row>
    <row r="10" spans="1:17" s="1" customFormat="1" ht="15">
      <c r="A10" s="11" t="s">
        <v>1</v>
      </c>
      <c r="B10" s="11"/>
      <c r="C10" s="11" t="s">
        <v>2</v>
      </c>
      <c r="D10" s="11" t="s">
        <v>3</v>
      </c>
      <c r="E10" s="11" t="s">
        <v>4</v>
      </c>
      <c r="F10" s="11" t="s">
        <v>5</v>
      </c>
      <c r="G10" s="57" t="s">
        <v>66</v>
      </c>
      <c r="H10" s="12" t="s">
        <v>6</v>
      </c>
      <c r="I10" s="11" t="s">
        <v>7</v>
      </c>
      <c r="J10" s="11"/>
      <c r="K10" s="11" t="s">
        <v>8</v>
      </c>
      <c r="L10" s="41" t="s">
        <v>78</v>
      </c>
      <c r="M10" s="12" t="s">
        <v>9</v>
      </c>
      <c r="N10" s="13" t="s">
        <v>10</v>
      </c>
      <c r="O10" s="22" t="s">
        <v>28</v>
      </c>
      <c r="P10" s="14" t="s">
        <v>11</v>
      </c>
      <c r="Q10" s="53">
        <v>0.25</v>
      </c>
    </row>
    <row r="11" spans="1:17" s="1" customFormat="1" ht="15">
      <c r="A11" s="15" t="s">
        <v>12</v>
      </c>
      <c r="B11" s="16" t="s">
        <v>13</v>
      </c>
      <c r="C11" s="15" t="s">
        <v>14</v>
      </c>
      <c r="D11" s="15" t="s">
        <v>15</v>
      </c>
      <c r="E11" s="15" t="s">
        <v>16</v>
      </c>
      <c r="F11" s="15" t="s">
        <v>17</v>
      </c>
      <c r="G11" s="58"/>
      <c r="H11" s="15" t="s">
        <v>18</v>
      </c>
      <c r="I11" s="15" t="s">
        <v>19</v>
      </c>
      <c r="J11" s="15" t="s">
        <v>88</v>
      </c>
      <c r="K11" s="15" t="s">
        <v>20</v>
      </c>
      <c r="L11" s="17" t="s">
        <v>73</v>
      </c>
      <c r="M11" s="18" t="s">
        <v>21</v>
      </c>
      <c r="N11" s="19" t="s">
        <v>22</v>
      </c>
      <c r="O11" s="23" t="s">
        <v>29</v>
      </c>
      <c r="P11" s="54" t="s">
        <v>23</v>
      </c>
      <c r="Q11" s="54" t="s">
        <v>86</v>
      </c>
    </row>
    <row r="12" spans="1:17" s="1" customFormat="1" ht="21" customHeight="1">
      <c r="A12" s="15"/>
      <c r="B12" s="15"/>
      <c r="C12" s="15"/>
      <c r="D12" s="15"/>
      <c r="E12" s="15"/>
      <c r="F12" s="15" t="s">
        <v>24</v>
      </c>
      <c r="G12" s="59"/>
      <c r="H12" s="15"/>
      <c r="I12" s="15"/>
      <c r="J12" s="15"/>
      <c r="K12" s="15"/>
      <c r="L12" s="17">
        <v>0.3</v>
      </c>
      <c r="M12" s="16"/>
      <c r="N12" s="20"/>
      <c r="O12" s="24" t="s">
        <v>30</v>
      </c>
      <c r="P12" s="55"/>
      <c r="Q12" s="55"/>
    </row>
    <row r="13" spans="1:17" s="29" customFormat="1" ht="15">
      <c r="A13" s="28">
        <v>1</v>
      </c>
      <c r="B13" s="28"/>
      <c r="C13" s="28" t="s">
        <v>32</v>
      </c>
      <c r="D13" s="28" t="s">
        <v>26</v>
      </c>
      <c r="E13" s="28" t="s">
        <v>72</v>
      </c>
      <c r="F13" s="28" t="s">
        <v>108</v>
      </c>
      <c r="G13" s="28" t="s">
        <v>60</v>
      </c>
      <c r="H13" s="28">
        <v>1</v>
      </c>
      <c r="I13" s="28">
        <v>76451</v>
      </c>
      <c r="J13" s="44">
        <f>I13*1.25</f>
        <v>95563.75</v>
      </c>
      <c r="K13" s="44">
        <f>H13*J13</f>
        <v>95563.75</v>
      </c>
      <c r="L13" s="28"/>
      <c r="M13" s="28"/>
      <c r="N13" s="28"/>
      <c r="O13" s="44">
        <f aca="true" t="shared" si="0" ref="O13:O41">K13*10%</f>
        <v>9556.375</v>
      </c>
      <c r="P13" s="44">
        <f>K13+L13+M13+N13+O13</f>
        <v>105120.125</v>
      </c>
      <c r="Q13" s="44">
        <v>26280</v>
      </c>
    </row>
    <row r="14" spans="1:17" s="29" customFormat="1" ht="15">
      <c r="A14" s="28">
        <v>2</v>
      </c>
      <c r="B14" s="28"/>
      <c r="C14" s="28" t="s">
        <v>32</v>
      </c>
      <c r="D14" s="28" t="s">
        <v>25</v>
      </c>
      <c r="E14" s="28" t="s">
        <v>33</v>
      </c>
      <c r="F14" s="28" t="s">
        <v>109</v>
      </c>
      <c r="G14" s="28" t="s">
        <v>57</v>
      </c>
      <c r="H14" s="28">
        <v>1</v>
      </c>
      <c r="I14" s="28">
        <v>74504</v>
      </c>
      <c r="J14" s="44">
        <f>I14*1.25</f>
        <v>93130</v>
      </c>
      <c r="K14" s="44">
        <f aca="true" t="shared" si="1" ref="K14:K30">H14*J14</f>
        <v>93130</v>
      </c>
      <c r="L14" s="28"/>
      <c r="M14" s="28"/>
      <c r="N14" s="28"/>
      <c r="O14" s="44">
        <f t="shared" si="0"/>
        <v>9313</v>
      </c>
      <c r="P14" s="44">
        <f aca="true" t="shared" si="2" ref="P14:P62">K14+L14+M14+N14+O14</f>
        <v>102443</v>
      </c>
      <c r="Q14" s="44">
        <v>20148</v>
      </c>
    </row>
    <row r="15" spans="1:17" s="29" customFormat="1" ht="15">
      <c r="A15" s="28">
        <v>3</v>
      </c>
      <c r="B15" s="28"/>
      <c r="C15" s="28" t="s">
        <v>34</v>
      </c>
      <c r="D15" s="28" t="s">
        <v>25</v>
      </c>
      <c r="E15" s="28" t="s">
        <v>33</v>
      </c>
      <c r="F15" s="28" t="s">
        <v>114</v>
      </c>
      <c r="G15" s="28" t="s">
        <v>57</v>
      </c>
      <c r="H15" s="28">
        <v>0.5</v>
      </c>
      <c r="I15" s="28">
        <v>74504</v>
      </c>
      <c r="J15" s="44">
        <f aca="true" t="shared" si="3" ref="J15:J40">I15*1.25</f>
        <v>93130</v>
      </c>
      <c r="K15" s="44">
        <f t="shared" si="1"/>
        <v>46565</v>
      </c>
      <c r="L15" s="28"/>
      <c r="M15" s="28"/>
      <c r="N15" s="28"/>
      <c r="O15" s="44">
        <f t="shared" si="0"/>
        <v>4656.5</v>
      </c>
      <c r="P15" s="44">
        <f t="shared" si="2"/>
        <v>51221.5</v>
      </c>
      <c r="Q15" s="44">
        <v>10682</v>
      </c>
    </row>
    <row r="16" spans="1:17" s="29" customFormat="1" ht="15">
      <c r="A16" s="28">
        <v>4</v>
      </c>
      <c r="B16" s="28"/>
      <c r="C16" s="28" t="s">
        <v>34</v>
      </c>
      <c r="D16" s="28" t="s">
        <v>25</v>
      </c>
      <c r="E16" s="28" t="s">
        <v>33</v>
      </c>
      <c r="F16" s="28" t="s">
        <v>114</v>
      </c>
      <c r="G16" s="28" t="s">
        <v>57</v>
      </c>
      <c r="H16" s="28">
        <v>0.25</v>
      </c>
      <c r="I16" s="28">
        <v>74504</v>
      </c>
      <c r="J16" s="44">
        <f t="shared" si="3"/>
        <v>93130</v>
      </c>
      <c r="K16" s="44">
        <f t="shared" si="1"/>
        <v>23282.5</v>
      </c>
      <c r="L16" s="28"/>
      <c r="M16" s="28"/>
      <c r="N16" s="28"/>
      <c r="O16" s="44">
        <f t="shared" si="0"/>
        <v>2328.25</v>
      </c>
      <c r="P16" s="44">
        <f t="shared" si="2"/>
        <v>25610.75</v>
      </c>
      <c r="Q16" s="44">
        <v>10682</v>
      </c>
    </row>
    <row r="17" spans="1:17" s="29" customFormat="1" ht="15">
      <c r="A17" s="28">
        <v>5</v>
      </c>
      <c r="B17" s="28"/>
      <c r="C17" s="28" t="s">
        <v>34</v>
      </c>
      <c r="D17" s="28" t="s">
        <v>25</v>
      </c>
      <c r="E17" s="28" t="s">
        <v>25</v>
      </c>
      <c r="F17" s="28" t="s">
        <v>61</v>
      </c>
      <c r="G17" s="28" t="s">
        <v>77</v>
      </c>
      <c r="H17" s="28">
        <v>1</v>
      </c>
      <c r="I17" s="28">
        <v>84061</v>
      </c>
      <c r="J17" s="44">
        <f t="shared" si="3"/>
        <v>105076.25</v>
      </c>
      <c r="K17" s="44">
        <f t="shared" si="1"/>
        <v>105076.25</v>
      </c>
      <c r="L17" s="28"/>
      <c r="M17" s="28"/>
      <c r="N17" s="28"/>
      <c r="O17" s="44">
        <f t="shared" si="0"/>
        <v>10507.625</v>
      </c>
      <c r="P17" s="44">
        <f t="shared" si="2"/>
        <v>115583.875</v>
      </c>
      <c r="Q17" s="44">
        <v>23117</v>
      </c>
    </row>
    <row r="18" spans="1:17" s="29" customFormat="1" ht="15">
      <c r="A18" s="28">
        <v>6</v>
      </c>
      <c r="B18" s="28"/>
      <c r="C18" s="28" t="s">
        <v>34</v>
      </c>
      <c r="D18" s="28" t="s">
        <v>26</v>
      </c>
      <c r="E18" s="28" t="s">
        <v>33</v>
      </c>
      <c r="F18" s="28" t="s">
        <v>111</v>
      </c>
      <c r="G18" s="28" t="s">
        <v>55</v>
      </c>
      <c r="H18" s="28">
        <v>1.25</v>
      </c>
      <c r="I18" s="28">
        <v>69195</v>
      </c>
      <c r="J18" s="44">
        <f t="shared" si="3"/>
        <v>86493.75</v>
      </c>
      <c r="K18" s="44">
        <f t="shared" si="1"/>
        <v>108117.1875</v>
      </c>
      <c r="L18" s="28"/>
      <c r="M18" s="28"/>
      <c r="N18" s="28"/>
      <c r="O18" s="44">
        <f t="shared" si="0"/>
        <v>10811.71875</v>
      </c>
      <c r="P18" s="44">
        <f t="shared" si="2"/>
        <v>118928.90625</v>
      </c>
      <c r="Q18" s="44">
        <v>23786</v>
      </c>
    </row>
    <row r="19" spans="1:17" s="29" customFormat="1" ht="15">
      <c r="A19" s="28">
        <v>7</v>
      </c>
      <c r="B19" s="28"/>
      <c r="C19" s="28" t="s">
        <v>34</v>
      </c>
      <c r="D19" s="28" t="s">
        <v>25</v>
      </c>
      <c r="E19" s="28"/>
      <c r="F19" s="28" t="s">
        <v>110</v>
      </c>
      <c r="G19" s="28" t="s">
        <v>54</v>
      </c>
      <c r="H19" s="28">
        <v>1</v>
      </c>
      <c r="I19" s="28">
        <v>68133</v>
      </c>
      <c r="J19" s="44">
        <f t="shared" si="3"/>
        <v>85166.25</v>
      </c>
      <c r="K19" s="44">
        <f t="shared" si="1"/>
        <v>85166.25</v>
      </c>
      <c r="L19" s="28"/>
      <c r="M19" s="28"/>
      <c r="N19" s="28"/>
      <c r="O19" s="44">
        <f t="shared" si="0"/>
        <v>8516.625</v>
      </c>
      <c r="P19" s="44">
        <f t="shared" si="2"/>
        <v>93682.875</v>
      </c>
      <c r="Q19" s="44">
        <v>18737</v>
      </c>
    </row>
    <row r="20" spans="1:17" s="29" customFormat="1" ht="15">
      <c r="A20" s="28">
        <v>8</v>
      </c>
      <c r="B20" s="28"/>
      <c r="C20" s="28" t="s">
        <v>34</v>
      </c>
      <c r="D20" s="28" t="s">
        <v>26</v>
      </c>
      <c r="E20" s="28" t="s">
        <v>84</v>
      </c>
      <c r="F20" s="28" t="s">
        <v>115</v>
      </c>
      <c r="G20" s="28" t="s">
        <v>53</v>
      </c>
      <c r="H20" s="28">
        <v>1</v>
      </c>
      <c r="I20" s="28">
        <v>60347</v>
      </c>
      <c r="J20" s="44">
        <f t="shared" si="3"/>
        <v>75433.75</v>
      </c>
      <c r="K20" s="44">
        <f t="shared" si="1"/>
        <v>75433.75</v>
      </c>
      <c r="L20" s="28"/>
      <c r="M20" s="28"/>
      <c r="N20" s="28"/>
      <c r="O20" s="44">
        <f t="shared" si="0"/>
        <v>7543.375</v>
      </c>
      <c r="P20" s="44">
        <f t="shared" si="2"/>
        <v>82977.125</v>
      </c>
      <c r="Q20" s="44">
        <v>19175</v>
      </c>
    </row>
    <row r="21" spans="1:17" s="29" customFormat="1" ht="15">
      <c r="A21" s="28">
        <v>9</v>
      </c>
      <c r="B21" s="28"/>
      <c r="C21" s="28" t="s">
        <v>34</v>
      </c>
      <c r="D21" s="28" t="s">
        <v>26</v>
      </c>
      <c r="E21" s="28" t="s">
        <v>84</v>
      </c>
      <c r="F21" s="28" t="s">
        <v>116</v>
      </c>
      <c r="G21" s="28" t="s">
        <v>53</v>
      </c>
      <c r="H21" s="28">
        <v>1</v>
      </c>
      <c r="I21" s="28">
        <v>61055</v>
      </c>
      <c r="J21" s="44">
        <f t="shared" si="3"/>
        <v>76318.75</v>
      </c>
      <c r="K21" s="44">
        <f t="shared" si="1"/>
        <v>76318.75</v>
      </c>
      <c r="L21" s="28"/>
      <c r="M21" s="28"/>
      <c r="N21" s="28"/>
      <c r="O21" s="44">
        <f t="shared" si="0"/>
        <v>7631.875</v>
      </c>
      <c r="P21" s="44">
        <f t="shared" si="2"/>
        <v>83950.625</v>
      </c>
      <c r="Q21" s="44">
        <v>19029</v>
      </c>
    </row>
    <row r="22" spans="1:17" s="29" customFormat="1" ht="15">
      <c r="A22" s="28">
        <v>10</v>
      </c>
      <c r="B22" s="28"/>
      <c r="C22" s="28" t="s">
        <v>34</v>
      </c>
      <c r="D22" s="28" t="s">
        <v>25</v>
      </c>
      <c r="E22" s="28" t="s">
        <v>72</v>
      </c>
      <c r="F22" s="28" t="s">
        <v>112</v>
      </c>
      <c r="G22" s="28" t="s">
        <v>56</v>
      </c>
      <c r="H22" s="28">
        <v>1</v>
      </c>
      <c r="I22" s="28">
        <v>79813</v>
      </c>
      <c r="J22" s="44">
        <f t="shared" si="3"/>
        <v>99766.25</v>
      </c>
      <c r="K22" s="44">
        <f t="shared" si="1"/>
        <v>99766.25</v>
      </c>
      <c r="L22" s="28"/>
      <c r="M22" s="28"/>
      <c r="N22" s="28"/>
      <c r="O22" s="44">
        <f t="shared" si="0"/>
        <v>9976.625</v>
      </c>
      <c r="P22" s="44">
        <f t="shared" si="2"/>
        <v>109742.875</v>
      </c>
      <c r="Q22" s="44">
        <v>21949</v>
      </c>
    </row>
    <row r="23" spans="1:17" s="29" customFormat="1" ht="15">
      <c r="A23" s="28">
        <v>11</v>
      </c>
      <c r="B23" s="28"/>
      <c r="C23" s="28" t="s">
        <v>34</v>
      </c>
      <c r="D23" s="28" t="s">
        <v>25</v>
      </c>
      <c r="E23" s="28" t="s">
        <v>72</v>
      </c>
      <c r="F23" s="28" t="s">
        <v>112</v>
      </c>
      <c r="G23" s="28" t="s">
        <v>56</v>
      </c>
      <c r="H23" s="28">
        <v>0.25</v>
      </c>
      <c r="I23" s="28">
        <v>79813</v>
      </c>
      <c r="J23" s="44">
        <f t="shared" si="3"/>
        <v>99766.25</v>
      </c>
      <c r="K23" s="44">
        <f t="shared" si="1"/>
        <v>24941.5625</v>
      </c>
      <c r="L23" s="28"/>
      <c r="M23" s="28"/>
      <c r="N23" s="28"/>
      <c r="O23" s="44">
        <f t="shared" si="0"/>
        <v>2494.15625</v>
      </c>
      <c r="P23" s="44">
        <f t="shared" si="2"/>
        <v>27435.71875</v>
      </c>
      <c r="Q23" s="44">
        <v>5487</v>
      </c>
    </row>
    <row r="24" spans="1:17" s="29" customFormat="1" ht="15">
      <c r="A24" s="28">
        <v>12</v>
      </c>
      <c r="B24" s="28"/>
      <c r="C24" s="28" t="s">
        <v>34</v>
      </c>
      <c r="D24" s="28" t="s">
        <v>25</v>
      </c>
      <c r="E24" s="28" t="s">
        <v>33</v>
      </c>
      <c r="F24" s="28" t="s">
        <v>87</v>
      </c>
      <c r="G24" s="28" t="s">
        <v>57</v>
      </c>
      <c r="H24" s="28">
        <v>1.25</v>
      </c>
      <c r="I24" s="28">
        <v>73266</v>
      </c>
      <c r="J24" s="44">
        <f t="shared" si="3"/>
        <v>91582.5</v>
      </c>
      <c r="K24" s="44">
        <f t="shared" si="1"/>
        <v>114478.125</v>
      </c>
      <c r="L24" s="28"/>
      <c r="M24" s="28"/>
      <c r="N24" s="28"/>
      <c r="O24" s="44">
        <f t="shared" si="0"/>
        <v>11447.8125</v>
      </c>
      <c r="P24" s="44">
        <f>K24+L24+M24+N24+O24</f>
        <v>125925.9375</v>
      </c>
      <c r="Q24" s="44">
        <v>25185</v>
      </c>
    </row>
    <row r="25" spans="1:17" s="29" customFormat="1" ht="15">
      <c r="A25" s="28">
        <v>13</v>
      </c>
      <c r="B25" s="28"/>
      <c r="C25" s="28" t="s">
        <v>34</v>
      </c>
      <c r="D25" s="28" t="s">
        <v>25</v>
      </c>
      <c r="E25" s="28" t="s">
        <v>33</v>
      </c>
      <c r="F25" s="28" t="s">
        <v>119</v>
      </c>
      <c r="G25" s="28" t="s">
        <v>57</v>
      </c>
      <c r="H25" s="28">
        <v>0.5</v>
      </c>
      <c r="I25" s="28">
        <v>74504</v>
      </c>
      <c r="J25" s="44">
        <f t="shared" si="3"/>
        <v>93130</v>
      </c>
      <c r="K25" s="44">
        <f t="shared" si="1"/>
        <v>46565</v>
      </c>
      <c r="L25" s="28"/>
      <c r="M25" s="28"/>
      <c r="N25" s="28"/>
      <c r="O25" s="44">
        <f t="shared" si="0"/>
        <v>4656.5</v>
      </c>
      <c r="P25" s="44">
        <f>K25+L25+M25+N25+O25</f>
        <v>51221.5</v>
      </c>
      <c r="Q25" s="44">
        <v>25185</v>
      </c>
    </row>
    <row r="26" spans="1:17" s="29" customFormat="1" ht="15">
      <c r="A26" s="28">
        <v>14</v>
      </c>
      <c r="B26" s="28"/>
      <c r="C26" s="28" t="s">
        <v>34</v>
      </c>
      <c r="D26" s="28" t="s">
        <v>25</v>
      </c>
      <c r="E26" s="28" t="s">
        <v>35</v>
      </c>
      <c r="F26" s="28" t="s">
        <v>113</v>
      </c>
      <c r="G26" s="28" t="s">
        <v>56</v>
      </c>
      <c r="H26" s="28">
        <v>1.25</v>
      </c>
      <c r="I26" s="28">
        <v>73620</v>
      </c>
      <c r="J26" s="44">
        <f t="shared" si="3"/>
        <v>92025</v>
      </c>
      <c r="K26" s="44">
        <f t="shared" si="1"/>
        <v>115031.25</v>
      </c>
      <c r="L26" s="28"/>
      <c r="M26" s="28"/>
      <c r="N26" s="28"/>
      <c r="O26" s="44">
        <f t="shared" si="0"/>
        <v>11503.125</v>
      </c>
      <c r="P26" s="44">
        <f t="shared" si="2"/>
        <v>126534.375</v>
      </c>
      <c r="Q26" s="44">
        <v>20246</v>
      </c>
    </row>
    <row r="27" spans="1:17" s="29" customFormat="1" ht="15">
      <c r="A27" s="48">
        <v>15</v>
      </c>
      <c r="B27" s="48"/>
      <c r="C27" s="48" t="s">
        <v>34</v>
      </c>
      <c r="D27" s="48" t="s">
        <v>25</v>
      </c>
      <c r="E27" s="48" t="s">
        <v>33</v>
      </c>
      <c r="F27" s="48" t="s">
        <v>117</v>
      </c>
      <c r="G27" s="49" t="s">
        <v>57</v>
      </c>
      <c r="H27" s="49">
        <v>1.25</v>
      </c>
      <c r="I27" s="49">
        <v>73266</v>
      </c>
      <c r="J27" s="44">
        <f t="shared" si="3"/>
        <v>91582.5</v>
      </c>
      <c r="K27" s="44">
        <f t="shared" si="1"/>
        <v>114478.125</v>
      </c>
      <c r="L27" s="48"/>
      <c r="M27" s="48"/>
      <c r="N27" s="48"/>
      <c r="O27" s="44">
        <f t="shared" si="0"/>
        <v>11447.8125</v>
      </c>
      <c r="P27" s="44">
        <f t="shared" si="2"/>
        <v>125925.9375</v>
      </c>
      <c r="Q27" s="44">
        <v>19467</v>
      </c>
    </row>
    <row r="28" spans="1:17" s="29" customFormat="1" ht="15">
      <c r="A28" s="28">
        <v>16</v>
      </c>
      <c r="B28" s="43"/>
      <c r="C28" s="28" t="s">
        <v>36</v>
      </c>
      <c r="D28" s="28" t="s">
        <v>25</v>
      </c>
      <c r="E28" s="28"/>
      <c r="F28" s="28" t="s">
        <v>63</v>
      </c>
      <c r="G28" s="49" t="s">
        <v>54</v>
      </c>
      <c r="H28" s="28">
        <v>0.5</v>
      </c>
      <c r="I28" s="28">
        <v>74150</v>
      </c>
      <c r="J28" s="44">
        <f t="shared" si="3"/>
        <v>92687.5</v>
      </c>
      <c r="K28" s="44">
        <f t="shared" si="1"/>
        <v>46343.75</v>
      </c>
      <c r="L28" s="28"/>
      <c r="M28" s="28"/>
      <c r="N28" s="28"/>
      <c r="O28" s="44">
        <f t="shared" si="0"/>
        <v>4634.375</v>
      </c>
      <c r="P28" s="44">
        <f t="shared" si="2"/>
        <v>50978.125</v>
      </c>
      <c r="Q28" s="44">
        <v>10196</v>
      </c>
    </row>
    <row r="29" spans="1:17" s="29" customFormat="1" ht="15">
      <c r="A29" s="28">
        <v>17</v>
      </c>
      <c r="B29" s="28"/>
      <c r="C29" s="28" t="s">
        <v>36</v>
      </c>
      <c r="D29" s="28" t="s">
        <v>25</v>
      </c>
      <c r="E29" s="28" t="s">
        <v>84</v>
      </c>
      <c r="F29" s="28" t="s">
        <v>62</v>
      </c>
      <c r="G29" s="49" t="s">
        <v>54</v>
      </c>
      <c r="H29" s="28">
        <v>0.5</v>
      </c>
      <c r="I29" s="28">
        <v>74150</v>
      </c>
      <c r="J29" s="44">
        <f t="shared" si="3"/>
        <v>92687.5</v>
      </c>
      <c r="K29" s="44">
        <f t="shared" si="1"/>
        <v>46343.75</v>
      </c>
      <c r="L29" s="28"/>
      <c r="M29" s="28"/>
      <c r="N29" s="28"/>
      <c r="O29" s="44">
        <f t="shared" si="0"/>
        <v>4634.375</v>
      </c>
      <c r="P29" s="44">
        <f t="shared" si="2"/>
        <v>50978.125</v>
      </c>
      <c r="Q29" s="44">
        <v>10196</v>
      </c>
    </row>
    <row r="30" spans="1:17" s="29" customFormat="1" ht="15">
      <c r="A30" s="28">
        <v>18</v>
      </c>
      <c r="B30" s="28"/>
      <c r="C30" s="28" t="s">
        <v>37</v>
      </c>
      <c r="D30" s="28" t="s">
        <v>25</v>
      </c>
      <c r="E30" s="28" t="s">
        <v>33</v>
      </c>
      <c r="F30" s="28" t="s">
        <v>107</v>
      </c>
      <c r="G30" s="28" t="s">
        <v>57</v>
      </c>
      <c r="H30" s="28">
        <v>1</v>
      </c>
      <c r="I30" s="28">
        <v>75743</v>
      </c>
      <c r="J30" s="44">
        <f t="shared" si="3"/>
        <v>94678.75</v>
      </c>
      <c r="K30" s="44">
        <f t="shared" si="1"/>
        <v>94678.75</v>
      </c>
      <c r="L30" s="28"/>
      <c r="M30" s="28"/>
      <c r="N30" s="28"/>
      <c r="O30" s="44">
        <f t="shared" si="0"/>
        <v>9467.875</v>
      </c>
      <c r="P30" s="44">
        <f t="shared" si="2"/>
        <v>104146.625</v>
      </c>
      <c r="Q30" s="44">
        <v>20829</v>
      </c>
    </row>
    <row r="31" spans="1:17" s="29" customFormat="1" ht="15">
      <c r="A31" s="28">
        <v>19</v>
      </c>
      <c r="B31" s="28"/>
      <c r="C31" s="28" t="s">
        <v>118</v>
      </c>
      <c r="D31" s="28" t="s">
        <v>25</v>
      </c>
      <c r="E31" s="28"/>
      <c r="F31" s="28" t="s">
        <v>106</v>
      </c>
      <c r="G31" s="28" t="s">
        <v>64</v>
      </c>
      <c r="H31" s="28">
        <v>0.5</v>
      </c>
      <c r="I31" s="28">
        <v>53799</v>
      </c>
      <c r="J31" s="44"/>
      <c r="K31" s="44">
        <f>H31*I31</f>
        <v>26899.5</v>
      </c>
      <c r="L31" s="28"/>
      <c r="M31" s="28"/>
      <c r="N31" s="28"/>
      <c r="O31" s="44">
        <f t="shared" si="0"/>
        <v>2689.9500000000003</v>
      </c>
      <c r="P31" s="44">
        <f t="shared" si="2"/>
        <v>29589.45</v>
      </c>
      <c r="Q31" s="44"/>
    </row>
    <row r="32" spans="1:17" s="29" customFormat="1" ht="15">
      <c r="A32" s="28">
        <v>20</v>
      </c>
      <c r="B32" s="28"/>
      <c r="C32" s="28" t="s">
        <v>38</v>
      </c>
      <c r="D32" s="28" t="s">
        <v>26</v>
      </c>
      <c r="E32" s="28"/>
      <c r="F32" s="48" t="s">
        <v>76</v>
      </c>
      <c r="G32" s="28" t="s">
        <v>58</v>
      </c>
      <c r="H32" s="28">
        <v>0.5</v>
      </c>
      <c r="I32" s="28">
        <v>65125</v>
      </c>
      <c r="J32" s="44"/>
      <c r="K32" s="44">
        <f>H32*I32</f>
        <v>32562.5</v>
      </c>
      <c r="L32" s="28"/>
      <c r="M32" s="28"/>
      <c r="N32" s="28"/>
      <c r="O32" s="44">
        <f t="shared" si="0"/>
        <v>3256.25</v>
      </c>
      <c r="P32" s="44">
        <f t="shared" si="2"/>
        <v>35818.75</v>
      </c>
      <c r="Q32" s="44"/>
    </row>
    <row r="33" spans="1:17" s="29" customFormat="1" ht="15">
      <c r="A33" s="48">
        <v>21</v>
      </c>
      <c r="B33" s="48"/>
      <c r="C33" s="48" t="s">
        <v>39</v>
      </c>
      <c r="D33" s="48" t="s">
        <v>25</v>
      </c>
      <c r="E33" s="48" t="s">
        <v>72</v>
      </c>
      <c r="F33" s="48" t="s">
        <v>105</v>
      </c>
      <c r="G33" s="48" t="s">
        <v>56</v>
      </c>
      <c r="H33" s="48">
        <v>0.5</v>
      </c>
      <c r="I33" s="48">
        <v>76097</v>
      </c>
      <c r="J33" s="44">
        <f t="shared" si="3"/>
        <v>95121.25</v>
      </c>
      <c r="K33" s="44">
        <f aca="true" t="shared" si="4" ref="K33:K40">H33*J33</f>
        <v>47560.625</v>
      </c>
      <c r="L33" s="48"/>
      <c r="M33" s="50"/>
      <c r="N33" s="48"/>
      <c r="O33" s="44">
        <f t="shared" si="0"/>
        <v>4756.0625</v>
      </c>
      <c r="P33" s="44">
        <f t="shared" si="2"/>
        <v>52316.6875</v>
      </c>
      <c r="Q33" s="44">
        <v>10463</v>
      </c>
    </row>
    <row r="34" spans="1:17" s="29" customFormat="1" ht="15">
      <c r="A34" s="48">
        <v>22</v>
      </c>
      <c r="B34" s="48"/>
      <c r="C34" s="48" t="s">
        <v>39</v>
      </c>
      <c r="D34" s="48" t="s">
        <v>25</v>
      </c>
      <c r="E34" s="48" t="s">
        <v>72</v>
      </c>
      <c r="F34" s="48" t="s">
        <v>105</v>
      </c>
      <c r="G34" s="48" t="s">
        <v>56</v>
      </c>
      <c r="H34" s="48">
        <v>1</v>
      </c>
      <c r="I34" s="48">
        <v>76097</v>
      </c>
      <c r="J34" s="44">
        <f t="shared" si="3"/>
        <v>95121.25</v>
      </c>
      <c r="K34" s="44">
        <f t="shared" si="4"/>
        <v>95121.25</v>
      </c>
      <c r="L34" s="48"/>
      <c r="M34" s="50"/>
      <c r="N34" s="48"/>
      <c r="O34" s="44">
        <f t="shared" si="0"/>
        <v>9512.125</v>
      </c>
      <c r="P34" s="44">
        <f t="shared" si="2"/>
        <v>104633.375</v>
      </c>
      <c r="Q34" s="44">
        <v>20927</v>
      </c>
    </row>
    <row r="35" spans="1:17" s="29" customFormat="1" ht="15">
      <c r="A35" s="28">
        <v>23</v>
      </c>
      <c r="B35" s="28"/>
      <c r="C35" s="28" t="s">
        <v>40</v>
      </c>
      <c r="D35" s="28" t="s">
        <v>25</v>
      </c>
      <c r="E35" s="28"/>
      <c r="F35" s="28" t="s">
        <v>104</v>
      </c>
      <c r="G35" s="28" t="s">
        <v>59</v>
      </c>
      <c r="H35" s="28">
        <v>1</v>
      </c>
      <c r="I35" s="28">
        <v>75566</v>
      </c>
      <c r="J35" s="44">
        <f t="shared" si="3"/>
        <v>94457.5</v>
      </c>
      <c r="K35" s="44">
        <f t="shared" si="4"/>
        <v>94457.5</v>
      </c>
      <c r="L35" s="28"/>
      <c r="M35" s="44"/>
      <c r="N35" s="28"/>
      <c r="O35" s="44">
        <f t="shared" si="0"/>
        <v>9445.75</v>
      </c>
      <c r="P35" s="44">
        <f t="shared" si="2"/>
        <v>103903.25</v>
      </c>
      <c r="Q35" s="44">
        <v>15585</v>
      </c>
    </row>
    <row r="36" spans="1:17" s="29" customFormat="1" ht="15">
      <c r="A36" s="28">
        <v>24</v>
      </c>
      <c r="B36" s="28"/>
      <c r="C36" s="28" t="s">
        <v>101</v>
      </c>
      <c r="D36" s="28" t="s">
        <v>25</v>
      </c>
      <c r="E36" s="28" t="s">
        <v>25</v>
      </c>
      <c r="F36" s="28" t="s">
        <v>102</v>
      </c>
      <c r="G36" s="28" t="s">
        <v>103</v>
      </c>
      <c r="H36" s="28">
        <v>0.5</v>
      </c>
      <c r="I36" s="28">
        <v>95741</v>
      </c>
      <c r="J36" s="44">
        <f t="shared" si="3"/>
        <v>119676.25</v>
      </c>
      <c r="K36" s="44">
        <f t="shared" si="4"/>
        <v>59838.125</v>
      </c>
      <c r="L36" s="28"/>
      <c r="M36" s="44"/>
      <c r="N36" s="28"/>
      <c r="O36" s="44">
        <f t="shared" si="0"/>
        <v>5983.8125</v>
      </c>
      <c r="P36" s="44">
        <f t="shared" si="2"/>
        <v>65821.9375</v>
      </c>
      <c r="Q36" s="44">
        <v>15987</v>
      </c>
    </row>
    <row r="37" spans="1:19" s="29" customFormat="1" ht="15">
      <c r="A37" s="48">
        <v>25</v>
      </c>
      <c r="B37" s="28"/>
      <c r="C37" s="28" t="s">
        <v>41</v>
      </c>
      <c r="D37" s="28" t="s">
        <v>25</v>
      </c>
      <c r="E37" s="28" t="s">
        <v>25</v>
      </c>
      <c r="F37" s="28" t="s">
        <v>102</v>
      </c>
      <c r="G37" s="28" t="s">
        <v>103</v>
      </c>
      <c r="H37" s="48">
        <v>0.25</v>
      </c>
      <c r="I37" s="28">
        <v>96741</v>
      </c>
      <c r="J37" s="44">
        <f t="shared" si="3"/>
        <v>120926.25</v>
      </c>
      <c r="K37" s="44">
        <f t="shared" si="4"/>
        <v>30231.5625</v>
      </c>
      <c r="L37" s="48"/>
      <c r="M37" s="50"/>
      <c r="N37" s="48"/>
      <c r="O37" s="44">
        <f t="shared" si="0"/>
        <v>3023.15625</v>
      </c>
      <c r="P37" s="44">
        <f t="shared" si="2"/>
        <v>33254.71875</v>
      </c>
      <c r="Q37" s="44">
        <v>15987</v>
      </c>
      <c r="S37" s="29" t="s">
        <v>65</v>
      </c>
    </row>
    <row r="38" spans="1:17" s="29" customFormat="1" ht="15">
      <c r="A38" s="28">
        <v>26</v>
      </c>
      <c r="B38" s="28"/>
      <c r="C38" s="28" t="s">
        <v>79</v>
      </c>
      <c r="D38" s="28" t="s">
        <v>25</v>
      </c>
      <c r="E38" s="28" t="s">
        <v>33</v>
      </c>
      <c r="F38" s="28" t="s">
        <v>99</v>
      </c>
      <c r="G38" s="28" t="s">
        <v>57</v>
      </c>
      <c r="H38" s="28">
        <v>0.5</v>
      </c>
      <c r="I38" s="28">
        <v>72027</v>
      </c>
      <c r="J38" s="44">
        <f t="shared" si="3"/>
        <v>90033.75</v>
      </c>
      <c r="K38" s="44">
        <f t="shared" si="4"/>
        <v>45016.875</v>
      </c>
      <c r="L38" s="28"/>
      <c r="M38" s="44"/>
      <c r="N38" s="28"/>
      <c r="O38" s="44">
        <f t="shared" si="0"/>
        <v>4501.6875</v>
      </c>
      <c r="P38" s="44">
        <f t="shared" si="2"/>
        <v>49518.5625</v>
      </c>
      <c r="Q38" s="44">
        <v>9028</v>
      </c>
    </row>
    <row r="39" spans="1:17" s="29" customFormat="1" ht="15">
      <c r="A39" s="28">
        <v>27</v>
      </c>
      <c r="B39" s="28"/>
      <c r="C39" s="28" t="s">
        <v>79</v>
      </c>
      <c r="D39" s="28" t="s">
        <v>25</v>
      </c>
      <c r="E39" s="28" t="s">
        <v>33</v>
      </c>
      <c r="F39" s="28" t="s">
        <v>100</v>
      </c>
      <c r="G39" s="28" t="s">
        <v>57</v>
      </c>
      <c r="H39" s="28">
        <v>0.5</v>
      </c>
      <c r="I39" s="28">
        <v>72027</v>
      </c>
      <c r="J39" s="44">
        <f t="shared" si="3"/>
        <v>90033.75</v>
      </c>
      <c r="K39" s="44">
        <f t="shared" si="4"/>
        <v>45016.875</v>
      </c>
      <c r="L39" s="28"/>
      <c r="M39" s="44"/>
      <c r="N39" s="28"/>
      <c r="O39" s="44">
        <f t="shared" si="0"/>
        <v>4501.6875</v>
      </c>
      <c r="P39" s="44">
        <f t="shared" si="2"/>
        <v>49518.5625</v>
      </c>
      <c r="Q39" s="44">
        <v>9028</v>
      </c>
    </row>
    <row r="40" spans="1:17" s="29" customFormat="1" ht="15">
      <c r="A40" s="28">
        <v>28</v>
      </c>
      <c r="B40" s="28"/>
      <c r="C40" s="28" t="s">
        <v>42</v>
      </c>
      <c r="D40" s="28" t="s">
        <v>25</v>
      </c>
      <c r="E40" s="28" t="s">
        <v>84</v>
      </c>
      <c r="F40" s="28" t="s">
        <v>98</v>
      </c>
      <c r="G40" s="28" t="s">
        <v>54</v>
      </c>
      <c r="H40" s="45">
        <v>1.5</v>
      </c>
      <c r="I40" s="28">
        <v>65656</v>
      </c>
      <c r="J40" s="44">
        <f t="shared" si="3"/>
        <v>82070</v>
      </c>
      <c r="K40" s="44">
        <f t="shared" si="4"/>
        <v>123105</v>
      </c>
      <c r="L40" s="28"/>
      <c r="M40" s="28"/>
      <c r="N40" s="28"/>
      <c r="O40" s="44">
        <f t="shared" si="0"/>
        <v>12310.5</v>
      </c>
      <c r="P40" s="44">
        <f t="shared" si="2"/>
        <v>135415.5</v>
      </c>
      <c r="Q40" s="44">
        <v>27083</v>
      </c>
    </row>
    <row r="41" spans="1:21" s="29" customFormat="1" ht="15">
      <c r="A41" s="28">
        <v>29</v>
      </c>
      <c r="B41" s="28"/>
      <c r="C41" s="28" t="s">
        <v>43</v>
      </c>
      <c r="D41" s="28" t="s">
        <v>26</v>
      </c>
      <c r="E41" s="28" t="s">
        <v>25</v>
      </c>
      <c r="F41" s="28" t="s">
        <v>91</v>
      </c>
      <c r="G41" s="28" t="s">
        <v>92</v>
      </c>
      <c r="H41" s="28">
        <v>1</v>
      </c>
      <c r="I41" s="28">
        <v>78752</v>
      </c>
      <c r="J41" s="44"/>
      <c r="K41" s="44">
        <f>H41*I41</f>
        <v>78752</v>
      </c>
      <c r="L41" s="42"/>
      <c r="M41" s="44"/>
      <c r="N41" s="44"/>
      <c r="O41" s="44">
        <f t="shared" si="0"/>
        <v>7875.200000000001</v>
      </c>
      <c r="P41" s="44">
        <f t="shared" si="2"/>
        <v>86627.2</v>
      </c>
      <c r="Q41" s="44"/>
      <c r="U41" s="29" t="s">
        <v>65</v>
      </c>
    </row>
    <row r="42" spans="1:17" s="29" customFormat="1" ht="15">
      <c r="A42" s="28">
        <v>30</v>
      </c>
      <c r="B42" s="28"/>
      <c r="C42" s="28" t="s">
        <v>44</v>
      </c>
      <c r="D42" s="28" t="s">
        <v>26</v>
      </c>
      <c r="E42" s="28"/>
      <c r="F42" s="28" t="s">
        <v>97</v>
      </c>
      <c r="G42" s="28" t="s">
        <v>64</v>
      </c>
      <c r="H42" s="28">
        <v>1</v>
      </c>
      <c r="I42" s="28">
        <v>56984</v>
      </c>
      <c r="J42" s="44"/>
      <c r="K42" s="44">
        <f aca="true" t="shared" si="5" ref="K42:K62">H42*I42</f>
        <v>56984</v>
      </c>
      <c r="L42" s="44">
        <v>5309</v>
      </c>
      <c r="M42" s="44"/>
      <c r="N42" s="44"/>
      <c r="O42" s="44">
        <f aca="true" t="shared" si="6" ref="O42:O62">K42*10%</f>
        <v>5698.400000000001</v>
      </c>
      <c r="P42" s="44">
        <f t="shared" si="2"/>
        <v>67991.4</v>
      </c>
      <c r="Q42" s="44"/>
    </row>
    <row r="43" spans="1:19" s="29" customFormat="1" ht="15">
      <c r="A43" s="28">
        <v>31</v>
      </c>
      <c r="B43" s="28"/>
      <c r="C43" s="28" t="s">
        <v>44</v>
      </c>
      <c r="D43" s="28" t="s">
        <v>26</v>
      </c>
      <c r="E43" s="28"/>
      <c r="F43" s="28" t="s">
        <v>62</v>
      </c>
      <c r="G43" s="28" t="s">
        <v>64</v>
      </c>
      <c r="H43" s="28">
        <v>1</v>
      </c>
      <c r="I43" s="28">
        <v>58223</v>
      </c>
      <c r="J43" s="44"/>
      <c r="K43" s="44">
        <f t="shared" si="5"/>
        <v>58223</v>
      </c>
      <c r="L43" s="44">
        <v>5309</v>
      </c>
      <c r="M43" s="44"/>
      <c r="N43" s="44"/>
      <c r="O43" s="44">
        <f t="shared" si="6"/>
        <v>5822.3</v>
      </c>
      <c r="P43" s="44">
        <f t="shared" si="2"/>
        <v>69354.3</v>
      </c>
      <c r="Q43" s="44"/>
      <c r="S43" s="29" t="s">
        <v>65</v>
      </c>
    </row>
    <row r="44" spans="1:17" s="29" customFormat="1" ht="15">
      <c r="A44" s="48">
        <v>32</v>
      </c>
      <c r="B44" s="48"/>
      <c r="C44" s="48" t="s">
        <v>44</v>
      </c>
      <c r="D44" s="48" t="s">
        <v>82</v>
      </c>
      <c r="E44" s="48"/>
      <c r="F44" s="48" t="s">
        <v>96</v>
      </c>
      <c r="G44" s="48" t="s">
        <v>64</v>
      </c>
      <c r="H44" s="48">
        <v>1</v>
      </c>
      <c r="I44" s="48">
        <v>55923</v>
      </c>
      <c r="J44" s="44"/>
      <c r="K44" s="44">
        <f t="shared" si="5"/>
        <v>55923</v>
      </c>
      <c r="L44" s="50">
        <v>5309</v>
      </c>
      <c r="M44" s="50"/>
      <c r="N44" s="50"/>
      <c r="O44" s="44">
        <f t="shared" si="6"/>
        <v>5592.3</v>
      </c>
      <c r="P44" s="44">
        <f t="shared" si="2"/>
        <v>66824.3</v>
      </c>
      <c r="Q44" s="50"/>
    </row>
    <row r="45" spans="1:17" s="29" customFormat="1" ht="15">
      <c r="A45" s="28">
        <v>33</v>
      </c>
      <c r="B45" s="28"/>
      <c r="C45" s="28" t="s">
        <v>44</v>
      </c>
      <c r="D45" s="28" t="s">
        <v>26</v>
      </c>
      <c r="E45" s="28"/>
      <c r="F45" s="28" t="s">
        <v>93</v>
      </c>
      <c r="G45" s="28" t="s">
        <v>64</v>
      </c>
      <c r="H45" s="28">
        <v>1</v>
      </c>
      <c r="I45" s="28">
        <v>56984</v>
      </c>
      <c r="J45" s="44"/>
      <c r="K45" s="44">
        <f t="shared" si="5"/>
        <v>56984</v>
      </c>
      <c r="L45" s="44">
        <v>5309</v>
      </c>
      <c r="M45" s="44"/>
      <c r="N45" s="44"/>
      <c r="O45" s="44">
        <f t="shared" si="6"/>
        <v>5698.400000000001</v>
      </c>
      <c r="P45" s="44">
        <f t="shared" si="2"/>
        <v>67991.4</v>
      </c>
      <c r="Q45" s="44"/>
    </row>
    <row r="46" spans="1:17" s="29" customFormat="1" ht="15">
      <c r="A46" s="28">
        <v>34</v>
      </c>
      <c r="B46" s="28"/>
      <c r="C46" s="28" t="s">
        <v>44</v>
      </c>
      <c r="D46" s="28" t="s">
        <v>26</v>
      </c>
      <c r="E46" s="28"/>
      <c r="F46" s="28" t="s">
        <v>94</v>
      </c>
      <c r="G46" s="28" t="s">
        <v>64</v>
      </c>
      <c r="H46" s="28">
        <v>1</v>
      </c>
      <c r="I46" s="28">
        <v>55215</v>
      </c>
      <c r="J46" s="44"/>
      <c r="K46" s="44">
        <f t="shared" si="5"/>
        <v>55215</v>
      </c>
      <c r="L46" s="44">
        <v>5309</v>
      </c>
      <c r="M46" s="44"/>
      <c r="N46" s="44"/>
      <c r="O46" s="44">
        <f t="shared" si="6"/>
        <v>5521.5</v>
      </c>
      <c r="P46" s="44">
        <f t="shared" si="2"/>
        <v>66045.5</v>
      </c>
      <c r="Q46" s="44"/>
    </row>
    <row r="47" spans="1:17" s="29" customFormat="1" ht="15">
      <c r="A47" s="28">
        <v>35</v>
      </c>
      <c r="B47" s="28"/>
      <c r="C47" s="28" t="s">
        <v>44</v>
      </c>
      <c r="D47" s="28" t="s">
        <v>26</v>
      </c>
      <c r="E47" s="28"/>
      <c r="F47" s="28" t="s">
        <v>95</v>
      </c>
      <c r="G47" s="28" t="s">
        <v>64</v>
      </c>
      <c r="H47" s="28">
        <v>1</v>
      </c>
      <c r="I47" s="28">
        <v>56984</v>
      </c>
      <c r="J47" s="44"/>
      <c r="K47" s="44">
        <f t="shared" si="5"/>
        <v>56984</v>
      </c>
      <c r="L47" s="44">
        <v>5309</v>
      </c>
      <c r="M47" s="44"/>
      <c r="N47" s="44"/>
      <c r="O47" s="44">
        <f t="shared" si="6"/>
        <v>5698.400000000001</v>
      </c>
      <c r="P47" s="44">
        <f t="shared" si="2"/>
        <v>67991.4</v>
      </c>
      <c r="Q47" s="44"/>
    </row>
    <row r="48" spans="1:17" s="29" customFormat="1" ht="15">
      <c r="A48" s="28">
        <v>36</v>
      </c>
      <c r="B48" s="28"/>
      <c r="C48" s="28" t="s">
        <v>44</v>
      </c>
      <c r="D48" s="28" t="s">
        <v>26</v>
      </c>
      <c r="E48" s="28"/>
      <c r="F48" s="28" t="s">
        <v>75</v>
      </c>
      <c r="G48" s="28" t="s">
        <v>64</v>
      </c>
      <c r="H48" s="28">
        <v>0.4</v>
      </c>
      <c r="I48" s="28">
        <v>58223</v>
      </c>
      <c r="J48" s="44"/>
      <c r="K48" s="44">
        <f t="shared" si="5"/>
        <v>23289.2</v>
      </c>
      <c r="L48" s="44">
        <v>2124</v>
      </c>
      <c r="M48" s="44"/>
      <c r="N48" s="44"/>
      <c r="O48" s="44">
        <f t="shared" si="6"/>
        <v>2328.92</v>
      </c>
      <c r="P48" s="44">
        <f t="shared" si="2"/>
        <v>27742.120000000003</v>
      </c>
      <c r="Q48" s="44"/>
    </row>
    <row r="49" spans="1:17" s="29" customFormat="1" ht="15">
      <c r="A49" s="48">
        <v>37</v>
      </c>
      <c r="B49" s="48"/>
      <c r="C49" s="48" t="s">
        <v>44</v>
      </c>
      <c r="D49" s="48" t="s">
        <v>26</v>
      </c>
      <c r="E49" s="48"/>
      <c r="F49" s="48" t="s">
        <v>94</v>
      </c>
      <c r="G49" s="48" t="s">
        <v>64</v>
      </c>
      <c r="H49" s="48">
        <v>0.25</v>
      </c>
      <c r="I49" s="48">
        <v>55215</v>
      </c>
      <c r="J49" s="44"/>
      <c r="K49" s="44">
        <f t="shared" si="5"/>
        <v>13803.75</v>
      </c>
      <c r="L49" s="50">
        <v>1327</v>
      </c>
      <c r="M49" s="50"/>
      <c r="N49" s="50"/>
      <c r="O49" s="44">
        <f t="shared" si="6"/>
        <v>1380.375</v>
      </c>
      <c r="P49" s="44">
        <f t="shared" si="2"/>
        <v>16511.125</v>
      </c>
      <c r="Q49" s="44"/>
    </row>
    <row r="50" spans="1:17" s="29" customFormat="1" ht="15">
      <c r="A50" s="28">
        <v>38</v>
      </c>
      <c r="B50" s="28"/>
      <c r="C50" s="28" t="s">
        <v>44</v>
      </c>
      <c r="D50" s="28" t="s">
        <v>26</v>
      </c>
      <c r="E50" s="28"/>
      <c r="F50" s="28" t="s">
        <v>93</v>
      </c>
      <c r="G50" s="28" t="s">
        <v>64</v>
      </c>
      <c r="H50" s="28">
        <v>0.25</v>
      </c>
      <c r="I50" s="28">
        <v>56984</v>
      </c>
      <c r="J50" s="44"/>
      <c r="K50" s="44">
        <f t="shared" si="5"/>
        <v>14246</v>
      </c>
      <c r="L50" s="44">
        <v>1327</v>
      </c>
      <c r="M50" s="44"/>
      <c r="N50" s="44"/>
      <c r="O50" s="44">
        <f t="shared" si="6"/>
        <v>1424.6000000000001</v>
      </c>
      <c r="P50" s="44">
        <f t="shared" si="2"/>
        <v>16997.6</v>
      </c>
      <c r="Q50" s="44"/>
    </row>
    <row r="51" spans="1:19" s="29" customFormat="1" ht="15">
      <c r="A51" s="28">
        <v>39</v>
      </c>
      <c r="B51" s="28"/>
      <c r="C51" s="28" t="s">
        <v>45</v>
      </c>
      <c r="D51" s="28" t="s">
        <v>26</v>
      </c>
      <c r="E51" s="28"/>
      <c r="F51" s="28" t="s">
        <v>74</v>
      </c>
      <c r="G51" s="28" t="s">
        <v>58</v>
      </c>
      <c r="H51" s="28">
        <v>1</v>
      </c>
      <c r="I51" s="28">
        <v>65125</v>
      </c>
      <c r="J51" s="44"/>
      <c r="K51" s="44">
        <f t="shared" si="5"/>
        <v>65125</v>
      </c>
      <c r="L51" s="28"/>
      <c r="M51" s="28"/>
      <c r="N51" s="28"/>
      <c r="O51" s="44">
        <f t="shared" si="6"/>
        <v>6512.5</v>
      </c>
      <c r="P51" s="44">
        <f t="shared" si="2"/>
        <v>71637.5</v>
      </c>
      <c r="Q51" s="44"/>
      <c r="S51" s="29" t="s">
        <v>65</v>
      </c>
    </row>
    <row r="52" spans="1:17" s="29" customFormat="1" ht="15">
      <c r="A52" s="28">
        <v>40</v>
      </c>
      <c r="B52" s="28"/>
      <c r="C52" s="28" t="s">
        <v>46</v>
      </c>
      <c r="D52" s="28" t="s">
        <v>26</v>
      </c>
      <c r="E52" s="28" t="s">
        <v>84</v>
      </c>
      <c r="F52" s="28" t="s">
        <v>91</v>
      </c>
      <c r="G52" s="28" t="s">
        <v>53</v>
      </c>
      <c r="H52" s="28">
        <v>0.5</v>
      </c>
      <c r="I52" s="28">
        <v>65302</v>
      </c>
      <c r="J52" s="44"/>
      <c r="K52" s="44">
        <f t="shared" si="5"/>
        <v>32651</v>
      </c>
      <c r="L52" s="28"/>
      <c r="M52" s="28"/>
      <c r="N52" s="28"/>
      <c r="O52" s="44">
        <f t="shared" si="6"/>
        <v>3265.1000000000004</v>
      </c>
      <c r="P52" s="44">
        <f t="shared" si="2"/>
        <v>35916.1</v>
      </c>
      <c r="Q52" s="44"/>
    </row>
    <row r="53" spans="1:17" s="29" customFormat="1" ht="15">
      <c r="A53" s="28">
        <v>41</v>
      </c>
      <c r="B53" s="28"/>
      <c r="C53" s="28" t="s">
        <v>47</v>
      </c>
      <c r="D53" s="28"/>
      <c r="E53" s="28"/>
      <c r="F53" s="28"/>
      <c r="G53" s="28" t="s">
        <v>67</v>
      </c>
      <c r="H53" s="42">
        <v>1</v>
      </c>
      <c r="I53" s="28">
        <v>49729</v>
      </c>
      <c r="J53" s="44"/>
      <c r="K53" s="44">
        <f t="shared" si="5"/>
        <v>49729</v>
      </c>
      <c r="L53" s="28"/>
      <c r="M53" s="42"/>
      <c r="N53" s="42"/>
      <c r="O53" s="44">
        <f t="shared" si="6"/>
        <v>4972.900000000001</v>
      </c>
      <c r="P53" s="44">
        <f t="shared" si="2"/>
        <v>54701.9</v>
      </c>
      <c r="Q53" s="44"/>
    </row>
    <row r="54" spans="1:21" s="29" customFormat="1" ht="15">
      <c r="A54" s="28">
        <v>42</v>
      </c>
      <c r="B54" s="28"/>
      <c r="C54" s="28" t="s">
        <v>52</v>
      </c>
      <c r="D54" s="28"/>
      <c r="E54" s="28"/>
      <c r="F54" s="28"/>
      <c r="G54" s="28" t="s">
        <v>67</v>
      </c>
      <c r="H54" s="42">
        <v>1</v>
      </c>
      <c r="I54" s="28">
        <v>49729</v>
      </c>
      <c r="J54" s="44"/>
      <c r="K54" s="44">
        <f t="shared" si="5"/>
        <v>49729</v>
      </c>
      <c r="L54" s="28"/>
      <c r="M54" s="42"/>
      <c r="N54" s="42"/>
      <c r="O54" s="44">
        <f t="shared" si="6"/>
        <v>4972.900000000001</v>
      </c>
      <c r="P54" s="44">
        <f t="shared" si="2"/>
        <v>54701.9</v>
      </c>
      <c r="Q54" s="44"/>
      <c r="U54" s="29" t="s">
        <v>65</v>
      </c>
    </row>
    <row r="55" spans="1:17" s="29" customFormat="1" ht="15">
      <c r="A55" s="28">
        <v>43</v>
      </c>
      <c r="B55" s="28"/>
      <c r="C55" s="28" t="s">
        <v>48</v>
      </c>
      <c r="D55" s="28"/>
      <c r="E55" s="28"/>
      <c r="F55" s="28"/>
      <c r="G55" s="28" t="s">
        <v>68</v>
      </c>
      <c r="H55" s="42">
        <v>1</v>
      </c>
      <c r="I55" s="28">
        <v>49021</v>
      </c>
      <c r="J55" s="44"/>
      <c r="K55" s="44">
        <f t="shared" si="5"/>
        <v>49021</v>
      </c>
      <c r="L55" s="28"/>
      <c r="M55" s="42"/>
      <c r="N55" s="42"/>
      <c r="O55" s="44">
        <f t="shared" si="6"/>
        <v>4902.1</v>
      </c>
      <c r="P55" s="44">
        <f t="shared" si="2"/>
        <v>53923.1</v>
      </c>
      <c r="Q55" s="44"/>
    </row>
    <row r="56" spans="1:17" s="29" customFormat="1" ht="15">
      <c r="A56" s="46">
        <v>44</v>
      </c>
      <c r="B56" s="28"/>
      <c r="C56" s="28" t="s">
        <v>49</v>
      </c>
      <c r="D56" s="28"/>
      <c r="E56" s="28"/>
      <c r="F56" s="28"/>
      <c r="G56" s="28" t="s">
        <v>68</v>
      </c>
      <c r="H56" s="42">
        <v>1</v>
      </c>
      <c r="I56" s="28">
        <v>49021</v>
      </c>
      <c r="J56" s="44"/>
      <c r="K56" s="44">
        <f t="shared" si="5"/>
        <v>49021</v>
      </c>
      <c r="L56" s="28"/>
      <c r="M56" s="44">
        <v>11848</v>
      </c>
      <c r="N56" s="44">
        <v>1382</v>
      </c>
      <c r="O56" s="44">
        <f t="shared" si="6"/>
        <v>4902.1</v>
      </c>
      <c r="P56" s="44">
        <f t="shared" si="2"/>
        <v>67153.1</v>
      </c>
      <c r="Q56" s="44"/>
    </row>
    <row r="57" spans="1:17" s="29" customFormat="1" ht="15">
      <c r="A57" s="28">
        <v>45</v>
      </c>
      <c r="B57" s="28"/>
      <c r="C57" s="28" t="s">
        <v>49</v>
      </c>
      <c r="D57" s="28"/>
      <c r="E57" s="28"/>
      <c r="F57" s="28"/>
      <c r="G57" s="28" t="s">
        <v>68</v>
      </c>
      <c r="H57" s="42">
        <v>1</v>
      </c>
      <c r="I57" s="28">
        <v>49021</v>
      </c>
      <c r="J57" s="44"/>
      <c r="K57" s="44">
        <f t="shared" si="5"/>
        <v>49021</v>
      </c>
      <c r="L57" s="28"/>
      <c r="M57" s="44">
        <v>11848</v>
      </c>
      <c r="N57" s="44">
        <v>1382</v>
      </c>
      <c r="O57" s="44">
        <f t="shared" si="6"/>
        <v>4902.1</v>
      </c>
      <c r="P57" s="44">
        <f t="shared" si="2"/>
        <v>67153.1</v>
      </c>
      <c r="Q57" s="44"/>
    </row>
    <row r="58" spans="1:17" s="29" customFormat="1" ht="15">
      <c r="A58" s="28">
        <v>46</v>
      </c>
      <c r="B58" s="28"/>
      <c r="C58" s="28" t="s">
        <v>49</v>
      </c>
      <c r="D58" s="28"/>
      <c r="E58" s="28"/>
      <c r="F58" s="28"/>
      <c r="G58" s="28" t="s">
        <v>68</v>
      </c>
      <c r="H58" s="42">
        <v>1</v>
      </c>
      <c r="I58" s="28">
        <v>49021</v>
      </c>
      <c r="J58" s="44"/>
      <c r="K58" s="44">
        <f t="shared" si="5"/>
        <v>49021</v>
      </c>
      <c r="L58" s="28"/>
      <c r="M58" s="44">
        <v>11848</v>
      </c>
      <c r="N58" s="44">
        <v>1382</v>
      </c>
      <c r="O58" s="44">
        <f t="shared" si="6"/>
        <v>4902.1</v>
      </c>
      <c r="P58" s="44">
        <f t="shared" si="2"/>
        <v>67153.1</v>
      </c>
      <c r="Q58" s="44"/>
    </row>
    <row r="59" spans="1:17" s="29" customFormat="1" ht="15">
      <c r="A59" s="28">
        <v>47</v>
      </c>
      <c r="B59" s="46"/>
      <c r="C59" s="46" t="s">
        <v>50</v>
      </c>
      <c r="D59" s="46"/>
      <c r="E59" s="46"/>
      <c r="F59" s="46"/>
      <c r="G59" s="46" t="s">
        <v>69</v>
      </c>
      <c r="H59" s="47">
        <v>1</v>
      </c>
      <c r="I59" s="46">
        <v>50259</v>
      </c>
      <c r="J59" s="44"/>
      <c r="K59" s="44">
        <f t="shared" si="5"/>
        <v>50259</v>
      </c>
      <c r="L59" s="46"/>
      <c r="M59" s="47"/>
      <c r="N59" s="47"/>
      <c r="O59" s="44">
        <f t="shared" si="6"/>
        <v>5025.900000000001</v>
      </c>
      <c r="P59" s="44">
        <f t="shared" si="2"/>
        <v>55284.9</v>
      </c>
      <c r="Q59" s="44"/>
    </row>
    <row r="60" spans="1:17" s="29" customFormat="1" ht="15">
      <c r="A60" s="28">
        <v>48</v>
      </c>
      <c r="B60" s="28"/>
      <c r="C60" s="46" t="s">
        <v>50</v>
      </c>
      <c r="D60" s="46"/>
      <c r="E60" s="46"/>
      <c r="F60" s="46"/>
      <c r="G60" s="46" t="s">
        <v>69</v>
      </c>
      <c r="H60" s="47">
        <v>0.5</v>
      </c>
      <c r="I60" s="46">
        <v>50259</v>
      </c>
      <c r="J60" s="44"/>
      <c r="K60" s="44">
        <f t="shared" si="5"/>
        <v>25129.5</v>
      </c>
      <c r="L60" s="46"/>
      <c r="M60" s="47"/>
      <c r="N60" s="47"/>
      <c r="O60" s="44">
        <f t="shared" si="6"/>
        <v>2512.9500000000003</v>
      </c>
      <c r="P60" s="44">
        <f t="shared" si="2"/>
        <v>27642.45</v>
      </c>
      <c r="Q60" s="44"/>
    </row>
    <row r="61" spans="1:17" s="29" customFormat="1" ht="15">
      <c r="A61" s="28">
        <v>49</v>
      </c>
      <c r="B61" s="28"/>
      <c r="C61" s="28" t="s">
        <v>51</v>
      </c>
      <c r="D61" s="28"/>
      <c r="E61" s="28"/>
      <c r="F61" s="28"/>
      <c r="G61" s="28" t="s">
        <v>68</v>
      </c>
      <c r="H61" s="42">
        <v>0.5</v>
      </c>
      <c r="I61" s="28">
        <v>49021</v>
      </c>
      <c r="J61" s="44"/>
      <c r="K61" s="44">
        <f t="shared" si="5"/>
        <v>24510.5</v>
      </c>
      <c r="L61" s="28"/>
      <c r="M61" s="42"/>
      <c r="N61" s="42"/>
      <c r="O61" s="44">
        <f t="shared" si="6"/>
        <v>2451.05</v>
      </c>
      <c r="P61" s="44">
        <f t="shared" si="2"/>
        <v>26961.55</v>
      </c>
      <c r="Q61" s="44"/>
    </row>
    <row r="62" spans="1:17" s="29" customFormat="1" ht="15">
      <c r="A62" s="28">
        <v>53</v>
      </c>
      <c r="B62" s="28"/>
      <c r="C62" s="28" t="s">
        <v>120</v>
      </c>
      <c r="D62" s="28"/>
      <c r="E62" s="28"/>
      <c r="F62" s="28"/>
      <c r="G62" s="28" t="s">
        <v>121</v>
      </c>
      <c r="H62" s="42">
        <v>0.5</v>
      </c>
      <c r="I62" s="28">
        <v>49729</v>
      </c>
      <c r="J62" s="44"/>
      <c r="K62" s="44">
        <f t="shared" si="5"/>
        <v>24864.5</v>
      </c>
      <c r="L62" s="28"/>
      <c r="M62" s="42"/>
      <c r="N62" s="42"/>
      <c r="O62" s="44">
        <f t="shared" si="6"/>
        <v>2486.4500000000003</v>
      </c>
      <c r="P62" s="44">
        <f t="shared" si="2"/>
        <v>27350.95</v>
      </c>
      <c r="Q62" s="44"/>
    </row>
    <row r="63" spans="1:17" s="29" customFormat="1" ht="15">
      <c r="A63" s="28">
        <v>54</v>
      </c>
      <c r="B63" s="28"/>
      <c r="C63" s="28"/>
      <c r="D63" s="28"/>
      <c r="E63" s="28"/>
      <c r="F63" s="28"/>
      <c r="G63" s="28"/>
      <c r="H63" s="42"/>
      <c r="I63" s="28"/>
      <c r="J63" s="44"/>
      <c r="K63" s="44"/>
      <c r="L63" s="28"/>
      <c r="M63" s="42"/>
      <c r="N63" s="42"/>
      <c r="O63" s="44"/>
      <c r="P63" s="44"/>
      <c r="Q63" s="44"/>
    </row>
    <row r="64" spans="1:17" s="29" customFormat="1" ht="15">
      <c r="A64" s="28">
        <v>55</v>
      </c>
      <c r="B64" s="28"/>
      <c r="C64" s="28"/>
      <c r="D64" s="28"/>
      <c r="E64" s="28"/>
      <c r="F64" s="28"/>
      <c r="G64" s="28"/>
      <c r="H64" s="42"/>
      <c r="I64" s="28"/>
      <c r="J64" s="44"/>
      <c r="K64" s="44"/>
      <c r="L64" s="28"/>
      <c r="M64" s="42"/>
      <c r="N64" s="42"/>
      <c r="O64" s="44"/>
      <c r="P64" s="44"/>
      <c r="Q64" s="44"/>
    </row>
    <row r="65" spans="1:17" s="29" customFormat="1" ht="15">
      <c r="A65" s="28"/>
      <c r="B65" s="39"/>
      <c r="C65" s="39"/>
      <c r="D65" s="39"/>
      <c r="E65" s="39"/>
      <c r="F65" s="39"/>
      <c r="G65" s="40"/>
      <c r="H65" s="39">
        <f aca="true" t="shared" si="7" ref="H65:N65">SUM(H13:H64)</f>
        <v>40.15</v>
      </c>
      <c r="I65" s="39">
        <f t="shared" si="7"/>
        <v>3284679</v>
      </c>
      <c r="J65" s="52">
        <f>SUM(J13:J64)</f>
        <v>2438788.75</v>
      </c>
      <c r="K65" s="52">
        <f>SUM(K13:K64)</f>
        <v>2999575.2625</v>
      </c>
      <c r="L65" s="39">
        <f t="shared" si="7"/>
        <v>36632</v>
      </c>
      <c r="M65" s="39">
        <f t="shared" si="7"/>
        <v>35544</v>
      </c>
      <c r="N65" s="39">
        <f t="shared" si="7"/>
        <v>4146</v>
      </c>
      <c r="O65" s="52">
        <f>SUM(O13:O64)</f>
        <v>299957.52625</v>
      </c>
      <c r="P65" s="52">
        <f>SUM(P13:P64)</f>
        <v>3375854.7887500003</v>
      </c>
      <c r="Q65" s="52">
        <f>SUM(Q13:Q64)</f>
        <v>454464</v>
      </c>
    </row>
    <row r="66" spans="1:17" s="29" customFormat="1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30"/>
      <c r="L66" s="5"/>
      <c r="M66" s="5"/>
      <c r="N66" s="5"/>
      <c r="O66" s="5"/>
      <c r="P66" s="30"/>
      <c r="Q66" s="30"/>
    </row>
    <row r="67" spans="1:17" s="29" customFormat="1" ht="15">
      <c r="A67" s="5"/>
      <c r="B67" s="26" t="s">
        <v>80</v>
      </c>
      <c r="C67" s="6"/>
      <c r="D67" s="6"/>
      <c r="E67" s="7"/>
      <c r="F67" s="27" t="s">
        <v>81</v>
      </c>
      <c r="G67" s="8"/>
      <c r="H67" s="4"/>
      <c r="I67" s="26"/>
      <c r="J67" s="26"/>
      <c r="K67" s="6"/>
      <c r="L67" s="27"/>
      <c r="M67" s="8"/>
      <c r="N67" s="8"/>
      <c r="O67" s="5"/>
      <c r="P67" s="30"/>
      <c r="Q67" s="30"/>
    </row>
    <row r="68" spans="1:17" s="29" customFormat="1" ht="15.75">
      <c r="A68" s="5"/>
      <c r="B68" s="2"/>
      <c r="C68" s="2"/>
      <c r="D68" s="2"/>
      <c r="E68" s="2"/>
      <c r="F68" s="2"/>
      <c r="G68" s="2"/>
      <c r="H68" s="2"/>
      <c r="I68" s="3"/>
      <c r="J68" s="3"/>
      <c r="K68" s="2"/>
      <c r="L68" s="2"/>
      <c r="M68" s="2"/>
      <c r="N68" s="2"/>
      <c r="O68" s="5"/>
      <c r="P68" s="30"/>
      <c r="Q68" s="30"/>
    </row>
    <row r="69" spans="1:17" s="29" customFormat="1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30"/>
      <c r="L69" s="5"/>
      <c r="M69" s="5"/>
      <c r="N69" s="5"/>
      <c r="O69" s="5"/>
      <c r="P69" s="30"/>
      <c r="Q69" s="30"/>
    </row>
    <row r="70" spans="1:17" s="29" customFormat="1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30"/>
      <c r="L70" s="5"/>
      <c r="M70" s="5"/>
      <c r="N70" s="5"/>
      <c r="O70" s="5"/>
      <c r="P70" s="30"/>
      <c r="Q70" s="30"/>
    </row>
    <row r="71" spans="1:17" s="29" customFormat="1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30"/>
      <c r="L71" s="5"/>
      <c r="M71" s="5"/>
      <c r="N71" s="5"/>
      <c r="O71" s="5"/>
      <c r="P71" s="30"/>
      <c r="Q71" s="30"/>
    </row>
    <row r="72" spans="1:17" s="29" customFormat="1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30"/>
      <c r="L72" s="5"/>
      <c r="M72" s="5"/>
      <c r="N72" s="5"/>
      <c r="O72" s="5"/>
      <c r="P72" s="30"/>
      <c r="Q72" s="30"/>
    </row>
    <row r="73" spans="1:17" s="29" customFormat="1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30"/>
      <c r="L73" s="5"/>
      <c r="M73" s="5"/>
      <c r="N73" s="5"/>
      <c r="O73" s="5"/>
      <c r="P73" s="30"/>
      <c r="Q73" s="30"/>
    </row>
    <row r="74" spans="1:17" s="29" customFormat="1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30"/>
      <c r="L74" s="5"/>
      <c r="M74" s="5"/>
      <c r="N74" s="5"/>
      <c r="O74" s="5"/>
      <c r="P74" s="30"/>
      <c r="Q74" s="30"/>
    </row>
    <row r="75" spans="1:17" s="29" customFormat="1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30"/>
      <c r="L75" s="5"/>
      <c r="M75" s="5"/>
      <c r="N75" s="5"/>
      <c r="O75" s="5"/>
      <c r="P75" s="30"/>
      <c r="Q75" s="30"/>
    </row>
    <row r="76" spans="1:17" s="29" customFormat="1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30"/>
      <c r="L76" s="5"/>
      <c r="M76" s="5"/>
      <c r="N76" s="5"/>
      <c r="O76" s="5"/>
      <c r="P76" s="30"/>
      <c r="Q76" s="30"/>
    </row>
    <row r="77" spans="1:17" s="29" customFormat="1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30"/>
      <c r="L77" s="5"/>
      <c r="M77" s="5"/>
      <c r="N77" s="5"/>
      <c r="O77" s="5"/>
      <c r="P77" s="30"/>
      <c r="Q77" s="30"/>
    </row>
    <row r="78" spans="1:17" s="29" customFormat="1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30"/>
      <c r="L78" s="5"/>
      <c r="M78" s="5"/>
      <c r="N78" s="5"/>
      <c r="O78" s="5"/>
      <c r="P78" s="30"/>
      <c r="Q78" s="30"/>
    </row>
    <row r="79" spans="1:17" s="29" customFormat="1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30"/>
      <c r="L79" s="5"/>
      <c r="M79" s="5"/>
      <c r="N79" s="5"/>
      <c r="O79" s="5"/>
      <c r="P79" s="30"/>
      <c r="Q79" s="30"/>
    </row>
    <row r="80" spans="1:17" s="29" customFormat="1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30"/>
      <c r="L80" s="5"/>
      <c r="M80" s="5"/>
      <c r="N80" s="5"/>
      <c r="O80" s="5"/>
      <c r="P80" s="30"/>
      <c r="Q80" s="30"/>
    </row>
    <row r="81" spans="1:17" s="29" customFormat="1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30"/>
      <c r="L81" s="5"/>
      <c r="M81" s="5"/>
      <c r="N81" s="5"/>
      <c r="O81" s="5"/>
      <c r="P81" s="30"/>
      <c r="Q81" s="30"/>
    </row>
    <row r="82" spans="1:17" s="29" customFormat="1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30"/>
      <c r="L82" s="5"/>
      <c r="M82" s="5"/>
      <c r="N82" s="5"/>
      <c r="O82" s="5"/>
      <c r="P82" s="30"/>
      <c r="Q82" s="30"/>
    </row>
    <row r="83" spans="1:17" s="29" customFormat="1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30"/>
      <c r="L83" s="5"/>
      <c r="M83" s="5"/>
      <c r="N83" s="5"/>
      <c r="O83" s="5"/>
      <c r="P83" s="30"/>
      <c r="Q83" s="30"/>
    </row>
    <row r="84" spans="1:17" s="29" customFormat="1" ht="15">
      <c r="A84" s="5"/>
      <c r="B84" s="31"/>
      <c r="C84" s="5"/>
      <c r="D84" s="5"/>
      <c r="E84" s="32"/>
      <c r="F84" s="33"/>
      <c r="G84" s="5"/>
      <c r="H84" s="32"/>
      <c r="I84" s="34"/>
      <c r="J84" s="34"/>
      <c r="K84" s="30"/>
      <c r="L84" s="5"/>
      <c r="M84" s="5"/>
      <c r="N84" s="5"/>
      <c r="O84" s="5"/>
      <c r="P84" s="30"/>
      <c r="Q84" s="30"/>
    </row>
    <row r="85" spans="1:17" s="29" customFormat="1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30"/>
      <c r="L85" s="5"/>
      <c r="M85" s="5"/>
      <c r="N85" s="5"/>
      <c r="O85" s="5"/>
      <c r="P85" s="30"/>
      <c r="Q85" s="30"/>
    </row>
    <row r="86" spans="1:17" s="29" customFormat="1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30"/>
      <c r="L86" s="5"/>
      <c r="M86" s="5"/>
      <c r="N86" s="5"/>
      <c r="O86" s="5"/>
      <c r="P86" s="30"/>
      <c r="Q86" s="30"/>
    </row>
    <row r="87" spans="1:17" s="29" customFormat="1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30"/>
      <c r="L87" s="5"/>
      <c r="M87" s="5"/>
      <c r="N87" s="5"/>
      <c r="O87" s="5"/>
      <c r="P87" s="30"/>
      <c r="Q87" s="30"/>
    </row>
    <row r="88" spans="1:17" s="29" customFormat="1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30"/>
      <c r="L88" s="5"/>
      <c r="M88" s="5"/>
      <c r="N88" s="5"/>
      <c r="O88" s="5"/>
      <c r="P88" s="30"/>
      <c r="Q88" s="30"/>
    </row>
    <row r="89" spans="1:17" s="29" customFormat="1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30"/>
      <c r="L89" s="5"/>
      <c r="M89" s="5"/>
      <c r="N89" s="5"/>
      <c r="O89" s="5"/>
      <c r="P89" s="30"/>
      <c r="Q89" s="30"/>
    </row>
    <row r="90" spans="1:17" s="29" customFormat="1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30"/>
      <c r="L90" s="5"/>
      <c r="M90" s="5"/>
      <c r="N90" s="5"/>
      <c r="O90" s="5"/>
      <c r="P90" s="30"/>
      <c r="Q90" s="30"/>
    </row>
    <row r="91" spans="1:17" s="29" customFormat="1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30"/>
      <c r="L91" s="5"/>
      <c r="M91" s="5"/>
      <c r="N91" s="5"/>
      <c r="O91" s="5"/>
      <c r="P91" s="30"/>
      <c r="Q91" s="30"/>
    </row>
    <row r="92" spans="1:17" s="29" customFormat="1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30"/>
      <c r="L92" s="5"/>
      <c r="M92" s="5"/>
      <c r="N92" s="5"/>
      <c r="O92" s="5"/>
      <c r="P92" s="30"/>
      <c r="Q92" s="30"/>
    </row>
    <row r="93" spans="1:17" s="29" customFormat="1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30"/>
      <c r="L93" s="5"/>
      <c r="M93" s="5"/>
      <c r="N93" s="5"/>
      <c r="O93" s="5"/>
      <c r="P93" s="30"/>
      <c r="Q93" s="30"/>
    </row>
    <row r="94" spans="1:17" s="29" customFormat="1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30"/>
      <c r="L94" s="5"/>
      <c r="M94" s="5"/>
      <c r="N94" s="5"/>
      <c r="O94" s="5"/>
      <c r="P94" s="30"/>
      <c r="Q94" s="30"/>
    </row>
    <row r="95" spans="1:17" s="29" customFormat="1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30"/>
      <c r="L95" s="5"/>
      <c r="M95" s="5"/>
      <c r="N95" s="5"/>
      <c r="O95" s="5"/>
      <c r="P95" s="30"/>
      <c r="Q95" s="30"/>
    </row>
    <row r="96" spans="1:17" s="29" customFormat="1" ht="15">
      <c r="A96" s="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30"/>
      <c r="Q96" s="30"/>
    </row>
    <row r="97" spans="1:17" s="29" customFormat="1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30"/>
      <c r="L97" s="5"/>
      <c r="M97" s="5"/>
      <c r="N97" s="5"/>
      <c r="O97" s="5"/>
      <c r="P97" s="30"/>
      <c r="Q97" s="30"/>
    </row>
    <row r="98" spans="1:17" s="29" customFormat="1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30"/>
      <c r="L98" s="5"/>
      <c r="M98" s="5"/>
      <c r="N98" s="5"/>
      <c r="O98" s="5"/>
      <c r="P98" s="30"/>
      <c r="Q98" s="30"/>
    </row>
    <row r="99" spans="1:17" s="1" customFormat="1" ht="15">
      <c r="A99" s="35"/>
      <c r="B99" s="36"/>
      <c r="C99" s="36"/>
      <c r="D99" s="36"/>
      <c r="E99" s="36"/>
      <c r="F99" s="36"/>
      <c r="G99" s="36"/>
      <c r="H99" s="36"/>
      <c r="I99" s="36"/>
      <c r="J99" s="36"/>
      <c r="K99" s="37"/>
      <c r="L99" s="36"/>
      <c r="M99" s="36"/>
      <c r="N99" s="36"/>
      <c r="O99" s="36"/>
      <c r="P99" s="30"/>
      <c r="Q99" s="30"/>
    </row>
    <row r="100" spans="1:17" s="1" customFormat="1" ht="15">
      <c r="A100" s="36"/>
      <c r="B100" s="36"/>
      <c r="C100" s="36"/>
      <c r="D100" s="36"/>
      <c r="E100" s="36"/>
      <c r="F100" s="36"/>
      <c r="G100" s="38"/>
      <c r="H100" s="38"/>
      <c r="I100" s="38"/>
      <c r="J100" s="38"/>
      <c r="K100" s="38"/>
      <c r="L100" s="38"/>
      <c r="M100" s="38"/>
      <c r="N100" s="38"/>
      <c r="O100" s="38"/>
      <c r="P100" s="30"/>
      <c r="Q100" s="30"/>
    </row>
    <row r="101" spans="1:17" s="1" customFormat="1" ht="12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s="1" customFormat="1" ht="15">
      <c r="A102" s="6"/>
      <c r="B102" s="26"/>
      <c r="C102" s="6"/>
      <c r="D102" s="26"/>
      <c r="E102" s="6"/>
      <c r="F102" s="6"/>
      <c r="G102" s="4"/>
      <c r="H102" s="4"/>
      <c r="I102" s="26"/>
      <c r="J102" s="26"/>
      <c r="K102" s="6"/>
      <c r="L102" s="27"/>
      <c r="M102" s="8"/>
      <c r="N102" s="8"/>
      <c r="O102" s="8"/>
      <c r="P102" s="8"/>
      <c r="Q102" s="8"/>
    </row>
    <row r="103" spans="1:17" s="1" customFormat="1" ht="15.75">
      <c r="A103" s="2"/>
      <c r="B103" s="2"/>
      <c r="C103" s="2"/>
      <c r="D103" s="2"/>
      <c r="E103" s="2"/>
      <c r="F103" s="2"/>
      <c r="G103" s="2"/>
      <c r="H103" s="2"/>
      <c r="I103" s="3"/>
      <c r="J103" s="3"/>
      <c r="K103" s="2"/>
      <c r="L103" s="2"/>
      <c r="M103" s="2"/>
      <c r="N103" s="2"/>
      <c r="O103" s="2"/>
      <c r="P103" s="2"/>
      <c r="Q103" s="2"/>
    </row>
    <row r="104" spans="1:17" s="1" customFormat="1" ht="15.75">
      <c r="A104" s="2"/>
      <c r="B104" s="2"/>
      <c r="C104" s="2"/>
      <c r="D104" s="2"/>
      <c r="E104" s="2"/>
      <c r="F104" s="2"/>
      <c r="G104" s="2"/>
      <c r="H104" s="2"/>
      <c r="I104" s="3"/>
      <c r="J104" s="3"/>
      <c r="K104" s="2"/>
      <c r="L104" s="2"/>
      <c r="M104" s="2"/>
      <c r="N104" s="2"/>
      <c r="O104" s="2"/>
      <c r="P104" s="2"/>
      <c r="Q104" s="2"/>
    </row>
  </sheetData>
  <sheetProtection/>
  <mergeCells count="7">
    <mergeCell ref="P11:P12"/>
    <mergeCell ref="Q11:Q12"/>
    <mergeCell ref="A7:O7"/>
    <mergeCell ref="A9:O9"/>
    <mergeCell ref="A5:O5"/>
    <mergeCell ref="A6:O6"/>
    <mergeCell ref="G10:G12"/>
  </mergeCells>
  <printOptions horizontalCentered="1"/>
  <pageMargins left="0.5902777777777778" right="0.39375" top="0.19652777777777777" bottom="0.19652777777777777" header="0.5118055555555556" footer="0.5118055555555556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2020-10-18T10:10:05Z</cp:lastPrinted>
  <dcterms:modified xsi:type="dcterms:W3CDTF">2020-10-19T05:53:40Z</dcterms:modified>
  <cp:category/>
  <cp:version/>
  <cp:contentType/>
  <cp:contentStatus/>
</cp:coreProperties>
</file>